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105" windowWidth="15195" windowHeight="7935"/>
  </bookViews>
  <sheets>
    <sheet name="Intro" sheetId="43" r:id="rId1"/>
    <sheet name="Fig 31.1" sheetId="33" r:id="rId2"/>
    <sheet name="Fig 31.2" sheetId="2" r:id="rId3"/>
    <sheet name="Fig 31.4" sheetId="4" r:id="rId4"/>
    <sheet name="Fig 31.5" sheetId="5" r:id="rId5"/>
    <sheet name="Fig 31.7" sheetId="16" r:id="rId6"/>
    <sheet name="Fig 31.8" sheetId="7" r:id="rId7"/>
    <sheet name="Fig 31.9" sheetId="35" r:id="rId8"/>
    <sheet name="Fig 31.15" sheetId="36" r:id="rId9"/>
    <sheet name="Fig 31.16" sheetId="37" r:id="rId10"/>
    <sheet name="Fig 31.17" sheetId="38" r:id="rId11"/>
    <sheet name="Fig 31.18" sheetId="39" r:id="rId12"/>
    <sheet name="Fig 31.19" sheetId="40" r:id="rId13"/>
    <sheet name="Figure 31.20" sheetId="42" r:id="rId14"/>
  </sheets>
  <externalReferences>
    <externalReference r:id="rId15"/>
  </externalReferences>
  <definedNames>
    <definedName name="_Fill" localSheetId="1" hidden="1">[1]totals!#REF!</definedName>
    <definedName name="_Fill" localSheetId="12" hidden="1">[1]totals!#REF!</definedName>
    <definedName name="_Fill" localSheetId="3" hidden="1">[1]totals!#REF!</definedName>
    <definedName name="_Fill" localSheetId="5" hidden="1">[1]totals!#REF!</definedName>
    <definedName name="_Fill" hidden="1">[1]totals!#REF!</definedName>
    <definedName name="_Order1" hidden="1">0</definedName>
    <definedName name="_Order2" hidden="1">0</definedName>
  </definedNames>
  <calcPr calcId="144525"/>
  <pivotCaches>
    <pivotCache cacheId="8" r:id="rId16"/>
  </pivotCaches>
</workbook>
</file>

<file path=xl/calcChain.xml><?xml version="1.0" encoding="utf-8"?>
<calcChain xmlns="http://schemas.openxmlformats.org/spreadsheetml/2006/main">
  <c r="A1" i="36" l="1"/>
  <c r="E22" i="36" s="1"/>
  <c r="E23" i="36" s="1"/>
  <c r="E24" i="36" s="1"/>
  <c r="E25" i="36" s="1"/>
  <c r="E26" i="36" s="1"/>
  <c r="A3" i="36" l="1"/>
  <c r="A4" i="36" s="1"/>
  <c r="A5" i="36" s="1"/>
  <c r="A6" i="36" s="1"/>
  <c r="A7" i="36" s="1"/>
  <c r="A8" i="36" s="1"/>
  <c r="A9" i="36" s="1"/>
  <c r="A10" i="36" s="1"/>
  <c r="A11" i="36" s="1"/>
  <c r="A12" i="36" s="1"/>
  <c r="E3" i="36"/>
  <c r="E4" i="36" s="1"/>
  <c r="E5" i="36" s="1"/>
  <c r="E6" i="36" s="1"/>
  <c r="E7" i="36" s="1"/>
  <c r="E8" i="36" s="1"/>
  <c r="E9" i="36" s="1"/>
  <c r="E10" i="36" s="1"/>
  <c r="E11" i="36" s="1"/>
  <c r="E12" i="36" s="1"/>
  <c r="A15" i="36"/>
  <c r="A16" i="36" s="1"/>
  <c r="A17" i="36" s="1"/>
  <c r="A18" i="36" s="1"/>
  <c r="A19" i="36" s="1"/>
  <c r="E15" i="36"/>
  <c r="E16" i="36" s="1"/>
  <c r="E17" i="36" s="1"/>
  <c r="E18" i="36" s="1"/>
  <c r="E19" i="36" s="1"/>
  <c r="C22" i="36"/>
  <c r="C23" i="36" s="1"/>
  <c r="C24" i="36" s="1"/>
  <c r="C25" i="36" s="1"/>
  <c r="C26" i="36" s="1"/>
  <c r="C3" i="36"/>
  <c r="C4" i="36" s="1"/>
  <c r="C5" i="36" s="1"/>
  <c r="C6" i="36" s="1"/>
  <c r="C7" i="36" s="1"/>
  <c r="C8" i="36" s="1"/>
  <c r="C9" i="36" s="1"/>
  <c r="C10" i="36" s="1"/>
  <c r="C11" i="36" s="1"/>
  <c r="C12" i="36" s="1"/>
  <c r="G3" i="36"/>
  <c r="G4" i="36" s="1"/>
  <c r="G5" i="36" s="1"/>
  <c r="G6" i="36" s="1"/>
  <c r="G7" i="36" s="1"/>
  <c r="G8" i="36" s="1"/>
  <c r="G9" i="36" s="1"/>
  <c r="G10" i="36" s="1"/>
  <c r="G11" i="36" s="1"/>
  <c r="G12" i="36" s="1"/>
  <c r="C15" i="36"/>
  <c r="C16" i="36" s="1"/>
  <c r="C17" i="36" s="1"/>
  <c r="C18" i="36" s="1"/>
  <c r="C19" i="36" s="1"/>
  <c r="A22" i="36"/>
  <c r="A23" i="36" s="1"/>
  <c r="A24" i="36" s="1"/>
  <c r="A25" i="36" s="1"/>
  <c r="A26" i="36" s="1"/>
  <c r="E17" i="33" l="1"/>
</calcChain>
</file>

<file path=xl/sharedStrings.xml><?xml version="1.0" encoding="utf-8"?>
<sst xmlns="http://schemas.openxmlformats.org/spreadsheetml/2006/main" count="529" uniqueCount="182">
  <si>
    <t>Alabama</t>
  </si>
  <si>
    <t>Alaska</t>
  </si>
  <si>
    <t xml:space="preserve">Arizona </t>
  </si>
  <si>
    <t>Arkansas</t>
  </si>
  <si>
    <t xml:space="preserve">California </t>
  </si>
  <si>
    <t xml:space="preserve">Colorado 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</si>
  <si>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</si>
  <si>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</si>
  <si>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</si>
  <si>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</si>
  <si>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</si>
  <si>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</si>
  <si>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</si>
  <si>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</si>
  <si>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</si>
  <si>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</si>
  <si>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</si>
  <si>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</si>
  <si>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</si>
  <si>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</si>
  <si>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</si>
  <si>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</si>
  <si>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</si>
  <si>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</si>
  <si>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</si>
  <si>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</si>
  <si>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</si>
  <si>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</si>
  <si>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</si>
  <si>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</si>
  <si>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</si>
  <si>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</si>
  <si>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</si>
  <si>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</si>
  <si>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</si>
  <si>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</si>
  <si>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</si>
  <si>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</si>
  <si>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 xml:space="preserve">Rhode Island 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</si>
  <si>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</si>
  <si>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</si>
  <si>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</si>
  <si>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</si>
  <si>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</si>
  <si>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</si>
  <si>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</si>
  <si>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</si>
  <si>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</si>
  <si>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</si>
  <si>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</si>
  <si>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Delaware </t>
  </si>
  <si>
    <t xml:space="preserve">Maryland </t>
  </si>
  <si>
    <t xml:space="preserve">Tennessee </t>
  </si>
  <si>
    <t xml:space="preserve">Missouri </t>
  </si>
  <si>
    <t>Top 20% Marked with a Data Bar; not shown to scale</t>
  </si>
  <si>
    <t>Top 10 States Marked with a Data Bar; not shown to scale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</si>
  <si>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</si>
  <si>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</si>
  <si>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</si>
  <si>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</si>
  <si>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</si>
  <si>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</si>
  <si>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</si>
  <si>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</si>
  <si>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</si>
  <si>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</si>
  <si>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</si>
  <si>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</si>
  <si>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Abby</t>
  </si>
  <si>
    <t>Bob</t>
  </si>
  <si>
    <t>Carole</t>
  </si>
  <si>
    <t>Joe</t>
  </si>
  <si>
    <t>John</t>
  </si>
  <si>
    <t>Josh</t>
  </si>
  <si>
    <t>Receivables More Than 60 Days Past Due</t>
  </si>
  <si>
    <t>Akron</t>
  </si>
  <si>
    <t>Boise</t>
  </si>
  <si>
    <t>Chicago</t>
  </si>
  <si>
    <t>Denver</t>
  </si>
  <si>
    <t>Flagstaff</t>
  </si>
  <si>
    <t>Jacksonville</t>
  </si>
  <si>
    <t>Kansas City</t>
  </si>
  <si>
    <t>Louisville</t>
  </si>
  <si>
    <t>Branch</t>
  </si>
  <si>
    <t>Speed</t>
  </si>
  <si>
    <t>Quality</t>
  </si>
  <si>
    <t>Satisfaction</t>
  </si>
  <si>
    <t>Efficiency</t>
  </si>
  <si>
    <t>A</t>
  </si>
  <si>
    <t>B</t>
  </si>
  <si>
    <t>C</t>
  </si>
  <si>
    <t>D</t>
  </si>
  <si>
    <t>Age</t>
  </si>
  <si>
    <t>Male</t>
  </si>
  <si>
    <t>Female</t>
  </si>
  <si>
    <t>Total</t>
  </si>
  <si>
    <t>Agricultural Exports by State - FY2010</t>
  </si>
  <si>
    <t>Store</t>
  </si>
  <si>
    <t>Canton</t>
  </si>
  <si>
    <t>Salem</t>
  </si>
  <si>
    <t>Alliance</t>
  </si>
  <si>
    <t>Dover</t>
  </si>
  <si>
    <t>Medina</t>
  </si>
  <si>
    <t>Over/Under
Budget</t>
  </si>
  <si>
    <t>F</t>
  </si>
  <si>
    <t>Soybean Exports by State - FY2010</t>
  </si>
  <si>
    <t>Normal</t>
  </si>
  <si>
    <t>Centered</t>
  </si>
  <si>
    <t>Indented</t>
  </si>
  <si>
    <t>Icon Only</t>
  </si>
  <si>
    <t>Tricky</t>
  </si>
  <si>
    <t>Larger = 
Darker</t>
  </si>
  <si>
    <t>Smaller =
Darker</t>
  </si>
  <si>
    <t>Middle = 
Darker!</t>
  </si>
  <si>
    <t>Adam</t>
  </si>
  <si>
    <t>Bill</t>
  </si>
  <si>
    <t>Chris</t>
  </si>
  <si>
    <t>Donna</t>
  </si>
  <si>
    <t>Ed</t>
  </si>
  <si>
    <t>Fred</t>
  </si>
  <si>
    <t>Monthly Quota:</t>
  </si>
  <si>
    <t>This Week</t>
  </si>
  <si>
    <t>Last Week</t>
  </si>
  <si>
    <t>Next Week</t>
  </si>
  <si>
    <t>Last 7 Days</t>
  </si>
  <si>
    <t>Today</t>
  </si>
  <si>
    <t>Yesterday</t>
  </si>
  <si>
    <t>Tomorrow</t>
  </si>
  <si>
    <t>This
Month</t>
  </si>
  <si>
    <t>Last
Month</t>
  </si>
  <si>
    <t>Next
Month</t>
  </si>
  <si>
    <t>Dan</t>
  </si>
  <si>
    <t>Charley</t>
  </si>
  <si>
    <t>Dream</t>
  </si>
  <si>
    <t>Unique</t>
  </si>
  <si>
    <t>Duplicates</t>
  </si>
  <si>
    <t>798 Hillcrest Blvd., Koppel, PA 16136</t>
  </si>
  <si>
    <t>418 College Road, Salem, OH 44460</t>
  </si>
  <si>
    <t>1232 Thirteenth Street, Beaver Falls, PA 16432</t>
  </si>
  <si>
    <t>1623 Main Lane, Canton, OH 44721</t>
  </si>
  <si>
    <t>1256 Green Circle, Akron, OH 44308</t>
  </si>
  <si>
    <t>374 Laurel Highway, McKees Rocks, PA 15136</t>
  </si>
  <si>
    <t>1224 College Road, Cleveland, OH 44101</t>
  </si>
  <si>
    <t>Address</t>
  </si>
  <si>
    <t>Invoice</t>
  </si>
  <si>
    <t>Date</t>
  </si>
  <si>
    <t>Customer</t>
  </si>
  <si>
    <t>Product</t>
  </si>
  <si>
    <t>Tax</t>
  </si>
  <si>
    <t>S&amp;H</t>
  </si>
  <si>
    <t>Ideal Linen Corporation</t>
  </si>
  <si>
    <t>Effortless Luggage Corporation</t>
  </si>
  <si>
    <t>Dependable Sprayer Company</t>
  </si>
  <si>
    <t>Amazing Adhesive Company</t>
  </si>
  <si>
    <t>Guaranteed Thermostat Corporation</t>
  </si>
  <si>
    <t>Unique Utensil Corporation</t>
  </si>
  <si>
    <t>Effortless Wax Inc.</t>
  </si>
  <si>
    <t>Supreme Kettle Inc.</t>
  </si>
  <si>
    <t>Different Utensil Inc.</t>
  </si>
  <si>
    <t>Cool Gadget Inc.</t>
  </si>
  <si>
    <t>Superior Linen Inc.</t>
  </si>
  <si>
    <t>Vivid Paint Company</t>
  </si>
  <si>
    <t>Leading Chopstick Inc.</t>
  </si>
  <si>
    <t>Region</t>
  </si>
  <si>
    <t>Sales</t>
  </si>
  <si>
    <t>East</t>
  </si>
  <si>
    <t>Flexible Gadget Company</t>
  </si>
  <si>
    <t>Sum of Sales</t>
  </si>
  <si>
    <t>Crisp Glass Corporation</t>
  </si>
  <si>
    <t>Grand Total</t>
  </si>
  <si>
    <t>User-Friendly Instrument Company</t>
  </si>
  <si>
    <t>Central</t>
  </si>
  <si>
    <t>First-Rate Furnace Company</t>
  </si>
  <si>
    <t>Rare Kettle Inc.</t>
  </si>
  <si>
    <t>Central Total</t>
  </si>
  <si>
    <t>East Total</t>
  </si>
  <si>
    <t>West</t>
  </si>
  <si>
    <t>Sample Files for Excel 2010 In Depth</t>
  </si>
  <si>
    <t>by Bill Jelen</t>
  </si>
  <si>
    <t>(ISBN 978-0-7897-4308-4)</t>
  </si>
  <si>
    <t>Chapter 31</t>
  </si>
  <si>
    <t>Data Visualizations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</si>
</sst>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_)"/>
    <numFmt numFmtId="165" formatCode="#,##0.0"/>
    <numFmt numFmtId="166" formatCode="0.0%"/>
    <numFmt numFmtId="167" formatCode="&quot;Today is &quot;dddd\,\ mmm\ d\,\ yyyy"/>
    <numFmt numFmtId="168" formatCode="ddd\ m/d"/>
  </numFmts>
  <fonts count="11">
    <font>
      <sz val="12"/>
      <name val="Arial"/>
    </font>
    <font>
      <sz val="11"/>
      <color theme="1"/>
      <name val="Calibri"/>
      <family val="2"/>
      <scheme val="minor"/>
    </font>
    <font>
      <sz val="12"/>
      <name val="Arial"/>
      <family val="2"/>
    </font>
    <font>
      <i/>
      <sz val="12"/>
      <name val="Arial"/>
      <family val="2"/>
    </font>
    <font>
      <sz val="10"/>
      <name val="Times New Roman"/>
      <family val="1"/>
    </font>
    <font>
      <b/>
      <sz val="11"/>
      <color theme="3"/>
      <name val="Calibri"/>
      <family val="2"/>
      <scheme val="minor"/>
    </font>
    <font>
      <sz val="12"/>
      <name val="Arial"/>
      <family val="2"/>
    </font>
    <font>
      <b/>
      <sz val="12"/>
      <color theme="3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indexed="8"/>
      <name val="Calibri"/>
      <family val="2"/>
    </font>
    <font>
      <sz val="10"/>
      <name val="Axe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4" fillId="0" borderId="0"/>
    <xf numFmtId="0" fontId="5" fillId="0" borderId="0" applyNumberFormat="0" applyFill="0" applyBorder="0" applyAlignment="0" applyProtection="0"/>
    <xf numFmtId="0" fontId="1" fillId="0" borderId="0"/>
    <xf numFmtId="9" fontId="6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/>
    <xf numFmtId="0" fontId="10" fillId="0" borderId="0"/>
  </cellStyleXfs>
  <cellXfs count="37">
    <xf numFmtId="0" fontId="0" fillId="0" borderId="0" xfId="0"/>
    <xf numFmtId="165" fontId="0" fillId="0" borderId="0" xfId="0" applyNumberFormat="1" applyProtection="1"/>
    <xf numFmtId="165" fontId="0" fillId="0" borderId="0" xfId="0" applyNumberFormat="1"/>
    <xf numFmtId="165" fontId="0" fillId="0" borderId="0" xfId="0" applyNumberFormat="1" applyAlignment="1" applyProtection="1">
      <alignment horizontal="left"/>
    </xf>
    <xf numFmtId="164" fontId="0" fillId="0" borderId="0" xfId="0" applyNumberFormat="1" applyProtection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0" xfId="1"/>
    <xf numFmtId="0" fontId="5" fillId="0" borderId="0" xfId="2"/>
    <xf numFmtId="3" fontId="0" fillId="0" borderId="0" xfId="0" applyNumberFormat="1" applyProtection="1"/>
    <xf numFmtId="3" fontId="0" fillId="0" borderId="0" xfId="0" applyNumberFormat="1"/>
    <xf numFmtId="166" fontId="0" fillId="0" borderId="0" xfId="4" applyNumberFormat="1" applyFont="1"/>
    <xf numFmtId="0" fontId="5" fillId="0" borderId="0" xfId="2" applyAlignment="1">
      <alignment horizontal="right" wrapText="1"/>
    </xf>
    <xf numFmtId="0" fontId="5" fillId="0" borderId="0" xfId="2" applyAlignment="1">
      <alignment horizontal="right"/>
    </xf>
    <xf numFmtId="0" fontId="5" fillId="0" borderId="0" xfId="2" applyAlignment="1">
      <alignment horizontal="center"/>
    </xf>
    <xf numFmtId="166" fontId="0" fillId="0" borderId="0" xfId="4" applyNumberFormat="1" applyFont="1" applyAlignment="1">
      <alignment horizontal="right"/>
    </xf>
    <xf numFmtId="0" fontId="5" fillId="0" borderId="0" xfId="2" applyAlignment="1">
      <alignment horizontal="left" wrapText="1"/>
    </xf>
    <xf numFmtId="0" fontId="0" fillId="0" borderId="0" xfId="0" applyAlignment="1">
      <alignment horizontal="right" indent="4"/>
    </xf>
    <xf numFmtId="0" fontId="7" fillId="0" borderId="0" xfId="2" applyFont="1"/>
    <xf numFmtId="0" fontId="0" fillId="0" borderId="0" xfId="0" applyAlignment="1">
      <alignment horizontal="right" indent="1"/>
    </xf>
    <xf numFmtId="0" fontId="5" fillId="0" borderId="0" xfId="2" applyAlignment="1">
      <alignment horizontal="center" wrapText="1"/>
    </xf>
    <xf numFmtId="0" fontId="8" fillId="0" borderId="0" xfId="5"/>
    <xf numFmtId="0" fontId="9" fillId="0" borderId="0" xfId="6"/>
    <xf numFmtId="168" fontId="9" fillId="0" borderId="0" xfId="6" applyNumberFormat="1" applyBorder="1"/>
    <xf numFmtId="168" fontId="9" fillId="0" borderId="0" xfId="6" applyNumberFormat="1"/>
    <xf numFmtId="0" fontId="9" fillId="0" borderId="0" xfId="6" applyAlignment="1">
      <alignment horizontal="left"/>
    </xf>
    <xf numFmtId="14" fontId="4" fillId="0" borderId="0" xfId="1" applyNumberFormat="1"/>
    <xf numFmtId="0" fontId="4" fillId="0" borderId="0" xfId="1" applyAlignment="1">
      <alignment horizontal="right"/>
    </xf>
    <xf numFmtId="0" fontId="0" fillId="0" borderId="0" xfId="0" pivotButton="1"/>
    <xf numFmtId="0" fontId="0" fillId="0" borderId="0" xfId="0" applyNumberFormat="1" applyAlignment="1">
      <alignment horizontal="right" indent="3"/>
    </xf>
    <xf numFmtId="0" fontId="10" fillId="0" borderId="0" xfId="7"/>
    <xf numFmtId="167" fontId="9" fillId="0" borderId="0" xfId="6" applyNumberFormat="1" applyAlignment="1">
      <alignment horizontal="left"/>
    </xf>
    <xf numFmtId="0" fontId="9" fillId="0" borderId="0" xfId="6" applyAlignment="1">
      <alignment horizontal="left"/>
    </xf>
  </cellXfs>
  <cellStyles count="8">
    <cellStyle name="Heading 4" xfId="2" builtinId="19"/>
    <cellStyle name="Normal" xfId="0" builtinId="0"/>
    <cellStyle name="Normal 2" xfId="1"/>
    <cellStyle name="Normal 3" xfId="3"/>
    <cellStyle name="Normal 4" xfId="6"/>
    <cellStyle name="Normal 5" xfId="7"/>
    <cellStyle name="Percent" xfId="4" builtinId="5"/>
    <cellStyle name="Title" xfId="5" builtinId="15"/>
  </cellStyles>
  <dxfs count="24">
    <dxf>
      <alignment horizontal="right" indent="3" readingOrder="0"/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2"/>
      </font>
      <fill>
        <patternFill>
          <bgColor rgb="FFFF0000"/>
        </patternFill>
      </fill>
    </dxf>
    <dxf>
      <font>
        <color indexed="16"/>
      </font>
      <fill>
        <patternFill patternType="solid">
          <fgColor indexed="64"/>
          <bgColor rgb="FFFFC7CE"/>
        </patternFill>
      </fill>
    </dxf>
    <dxf>
      <font>
        <color indexed="16"/>
      </font>
      <fill>
        <patternFill patternType="solid">
          <fgColor indexed="64"/>
          <bgColor rgb="FFFFC7CE"/>
        </patternFill>
      </fill>
    </dxf>
    <dxf>
      <font>
        <color indexed="16"/>
      </font>
      <fill>
        <patternFill patternType="solid">
          <fgColor indexed="64"/>
          <bgColor rgb="FFFFC7CE"/>
        </patternFill>
      </fill>
    </dxf>
    <dxf>
      <font>
        <color indexed="16"/>
      </font>
      <fill>
        <patternFill patternType="solid">
          <fgColor indexed="64"/>
          <bgColor rgb="FFFFC7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indexed="16"/>
      </font>
      <fill>
        <patternFill patternType="solid">
          <fgColor indexed="64"/>
          <bgColor rgb="FFFFC7CE"/>
        </patternFill>
      </fill>
    </dxf>
    <dxf>
      <font>
        <color indexed="16"/>
      </font>
      <fill>
        <patternFill patternType="solid">
          <fgColor indexed="64"/>
          <bgColor rgb="FFFFC7CE"/>
        </patternFill>
      </fill>
    </dxf>
    <dxf>
      <font>
        <color indexed="16"/>
      </font>
      <fill>
        <patternFill patternType="solid">
          <fgColor indexed="64"/>
          <bgColor rgb="FFFFC7CE"/>
        </patternFill>
      </fill>
    </dxf>
    <dxf>
      <font>
        <color indexed="16"/>
      </font>
      <fill>
        <patternFill patternType="solid">
          <fgColor indexed="64"/>
          <bgColor rgb="FFFFC7CE"/>
        </patternFill>
      </fill>
    </dxf>
    <dxf>
      <font>
        <color indexed="16"/>
      </font>
      <fill>
        <patternFill patternType="solid">
          <fgColor indexed="64"/>
          <bgColor rgb="FFFFC7CE"/>
        </patternFill>
      </fill>
    </dxf>
    <dxf>
      <font>
        <color indexed="16"/>
      </font>
      <fill>
        <patternFill patternType="solid">
          <fgColor indexed="64"/>
          <bgColor rgb="FFFFC7CE"/>
        </patternFill>
      </fill>
    </dxf>
    <dxf>
      <font>
        <color indexed="16"/>
      </font>
      <fill>
        <patternFill patternType="solid">
          <fgColor indexed="64"/>
          <bgColor rgb="FFFFC7CE"/>
        </patternFill>
      </fill>
    </dxf>
    <dxf>
      <font>
        <color indexed="16"/>
      </font>
      <fill>
        <patternFill patternType="solid">
          <fgColor indexed="64"/>
          <bgColor rgb="FFFFC7CE"/>
        </patternFill>
      </fill>
    </dxf>
    <dxf>
      <font>
        <color indexed="16"/>
      </font>
      <fill>
        <patternFill patternType="solid">
          <fgColor indexed="64"/>
          <bgColor rgb="FFFFC7CE"/>
        </patternFill>
      </fill>
    </dxf>
    <dxf>
      <font>
        <color indexed="16"/>
      </font>
      <fill>
        <patternFill patternType="solid">
          <fgColor indexed="64"/>
          <bgColor rgb="FFFFC7CE"/>
        </patternFill>
      </fill>
    </dxf>
    <dxf>
      <font>
        <color indexed="16"/>
      </font>
      <fill>
        <patternFill patternType="solid">
          <fgColor indexed="64"/>
          <bgColor rgb="FFFFC7CE"/>
        </patternFill>
      </fill>
    </dxf>
    <dxf>
      <font>
        <color indexed="16"/>
      </font>
      <fill>
        <patternFill patternType="solid">
          <fgColor indexed="64"/>
          <bgColor rgb="FFFFC7CE"/>
        </patternFill>
      </fill>
    </dxf>
    <dxf>
      <font>
        <b val="0"/>
        <i/>
        <color theme="2"/>
      </font>
      <fill>
        <patternFill>
          <bgColor rgb="FFFF0000"/>
        </patternFill>
      </fill>
      <border>
        <left style="dashDotDot">
          <color rgb="FF0070C0"/>
        </left>
        <right style="dashDotDot">
          <color rgb="FF0070C0"/>
        </right>
        <top style="dashDotDot">
          <color rgb="FF0070C0"/>
        </top>
        <bottom style="dashDotDot">
          <color rgb="FF0070C0"/>
        </bottom>
        <vertical/>
        <horizontal/>
      </border>
    </dxf>
  </dxfs>
  <tableStyles count="0" defaultTableStyle="TableStyleMedium9" defaultPivotStyle="PivotStyleLight16"/>
  <colors>
    <mruColors>
      <color rgb="FF292929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342900</xdr:colOff>
      <xdr:row>11</xdr:row>
      <xdr:rowOff>104775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1885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13</xdr:row>
          <xdr:rowOff>0</xdr:rowOff>
        </xdr:from>
        <xdr:to>
          <xdr:col>5</xdr:col>
          <xdr:colOff>0</xdr:colOff>
          <xdr:row>20</xdr:row>
          <xdr:rowOff>0</xdr:rowOff>
        </xdr:to>
        <xdr:pic>
          <xdr:nvPicPr>
            <xdr:cNvPr id="3" name="Picture 2"/>
            <xdr:cNvPicPr>
              <a:picLocks noChangeAspect="1" noChangeArrowheads="1"/>
              <a:extLst>
                <a:ext uri="{84589F7E-364E-4C9E-8A38-B11213B215E9}">
                  <a14:cameraTool cellRange="$A$14:$A$20" spid="_x0000_s584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90900" y="2486025"/>
              <a:ext cx="1009650" cy="1333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21</xdr:row>
          <xdr:rowOff>0</xdr:rowOff>
        </xdr:from>
        <xdr:to>
          <xdr:col>8</xdr:col>
          <xdr:colOff>0</xdr:colOff>
          <xdr:row>24</xdr:row>
          <xdr:rowOff>0</xdr:rowOff>
        </xdr:to>
        <xdr:pic>
          <xdr:nvPicPr>
            <xdr:cNvPr id="4" name="Picture 3"/>
            <xdr:cNvPicPr>
              <a:picLocks noChangeAspect="1" noChangeArrowheads="1"/>
              <a:extLst>
                <a:ext uri="{84589F7E-364E-4C9E-8A38-B11213B215E9}">
                  <a14:cameraTool cellRange="$E$42:$H$44" spid="_x0000_s737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171825" y="4048125"/>
              <a:ext cx="38481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aProductFolders/Charting/2005final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rections"/>
      <sheetName val="Wheat"/>
      <sheetName val="rice"/>
      <sheetName val="feedgrains"/>
      <sheetName val="soybeans"/>
      <sheetName val="sunflowerseed"/>
      <sheetName val="peanuts"/>
      <sheetName val="cotton"/>
      <sheetName val="cottonseed"/>
      <sheetName val="tobacco"/>
      <sheetName val="fruit"/>
      <sheetName val="treenuts"/>
      <sheetName val="vegetables"/>
      <sheetName val="livestock"/>
      <sheetName val="hides"/>
      <sheetName val="poultry"/>
      <sheetName val="fatsoils"/>
      <sheetName val="dairy"/>
      <sheetName val="feedsfodders"/>
      <sheetName val="seeds"/>
      <sheetName val="other"/>
      <sheetName val="comd.chart"/>
      <sheetName val="totals"/>
      <sheetName val="totbycomd."/>
      <sheetName val="16010A"/>
      <sheetName val="16021"/>
      <sheetName val="16021 (2)"/>
      <sheetName val="16020A"/>
      <sheetName val="16020B"/>
      <sheetName val="16010"/>
      <sheetName val="sxcomm"/>
      <sheetName val="sxh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Bill%20Jelen/Desktop/OrangeLaptopBookContent/InDepth4/31-VisualizationsDataFromSEU.xlsm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ill Jelen" refreshedDate="40181.433088541664" createdVersion="3" refreshedVersion="4" minRefreshableVersion="3" recordCount="31">
  <cacheSource type="worksheet">
    <worksheetSource ref="A1:D32" sheet="pivot table" r:id="rId2"/>
  </cacheSource>
  <cacheFields count="4">
    <cacheField name="Region" numFmtId="0">
      <sharedItems count="3">
        <s v="East"/>
        <s v="Central"/>
        <s v="West"/>
      </sharedItems>
    </cacheField>
    <cacheField name="Product" numFmtId="0">
      <sharedItems count="2">
        <s v="A"/>
        <s v="B"/>
      </sharedItems>
    </cacheField>
    <cacheField name="Customer" numFmtId="0">
      <sharedItems count="5">
        <s v="Flexible Gadget Company"/>
        <s v="Crisp Glass Corporation"/>
        <s v="User-Friendly Instrument Company"/>
        <s v="First-Rate Furnace Company"/>
        <s v="Rare Kettle Inc."/>
      </sharedItems>
    </cacheField>
    <cacheField name="Sales" numFmtId="0">
      <sharedItems containsSemiMixedTypes="0" containsString="0" containsNumber="1" containsInteger="1" minValue="45" maxValue="373" count="28">
        <n v="220"/>
        <n v="102"/>
        <n v="169"/>
        <n v="126"/>
        <n v="199"/>
        <n v="123"/>
        <n v="310"/>
        <n v="175"/>
        <n v="98"/>
        <n v="340"/>
        <n v="355"/>
        <n v="129"/>
        <n v="68"/>
        <n v="83"/>
        <n v="72"/>
        <n v="65"/>
        <n v="203"/>
        <n v="238"/>
        <n v="264"/>
        <n v="45"/>
        <n v="117"/>
        <n v="50"/>
        <n v="369"/>
        <n v="47"/>
        <n v="131"/>
        <n v="364"/>
        <n v="288"/>
        <n v="37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0"/>
    <x v="0"/>
    <x v="0"/>
  </r>
  <r>
    <x v="0"/>
    <x v="1"/>
    <x v="1"/>
    <x v="1"/>
  </r>
  <r>
    <x v="0"/>
    <x v="0"/>
    <x v="2"/>
    <x v="2"/>
  </r>
  <r>
    <x v="0"/>
    <x v="1"/>
    <x v="3"/>
    <x v="3"/>
  </r>
  <r>
    <x v="0"/>
    <x v="0"/>
    <x v="4"/>
    <x v="4"/>
  </r>
  <r>
    <x v="0"/>
    <x v="1"/>
    <x v="0"/>
    <x v="5"/>
  </r>
  <r>
    <x v="0"/>
    <x v="0"/>
    <x v="1"/>
    <x v="6"/>
  </r>
  <r>
    <x v="0"/>
    <x v="1"/>
    <x v="2"/>
    <x v="7"/>
  </r>
  <r>
    <x v="0"/>
    <x v="0"/>
    <x v="3"/>
    <x v="8"/>
  </r>
  <r>
    <x v="0"/>
    <x v="1"/>
    <x v="4"/>
    <x v="9"/>
  </r>
  <r>
    <x v="0"/>
    <x v="0"/>
    <x v="0"/>
    <x v="10"/>
  </r>
  <r>
    <x v="0"/>
    <x v="1"/>
    <x v="1"/>
    <x v="11"/>
  </r>
  <r>
    <x v="0"/>
    <x v="0"/>
    <x v="2"/>
    <x v="12"/>
  </r>
  <r>
    <x v="0"/>
    <x v="1"/>
    <x v="3"/>
    <x v="13"/>
  </r>
  <r>
    <x v="1"/>
    <x v="0"/>
    <x v="4"/>
    <x v="14"/>
  </r>
  <r>
    <x v="1"/>
    <x v="1"/>
    <x v="0"/>
    <x v="4"/>
  </r>
  <r>
    <x v="1"/>
    <x v="0"/>
    <x v="1"/>
    <x v="15"/>
  </r>
  <r>
    <x v="1"/>
    <x v="1"/>
    <x v="2"/>
    <x v="16"/>
  </r>
  <r>
    <x v="1"/>
    <x v="0"/>
    <x v="3"/>
    <x v="17"/>
  </r>
  <r>
    <x v="1"/>
    <x v="1"/>
    <x v="4"/>
    <x v="18"/>
  </r>
  <r>
    <x v="1"/>
    <x v="0"/>
    <x v="0"/>
    <x v="19"/>
  </r>
  <r>
    <x v="1"/>
    <x v="1"/>
    <x v="1"/>
    <x v="20"/>
  </r>
  <r>
    <x v="1"/>
    <x v="0"/>
    <x v="2"/>
    <x v="21"/>
  </r>
  <r>
    <x v="1"/>
    <x v="1"/>
    <x v="3"/>
    <x v="22"/>
  </r>
  <r>
    <x v="2"/>
    <x v="0"/>
    <x v="4"/>
    <x v="23"/>
  </r>
  <r>
    <x v="2"/>
    <x v="1"/>
    <x v="0"/>
    <x v="24"/>
  </r>
  <r>
    <x v="2"/>
    <x v="0"/>
    <x v="1"/>
    <x v="25"/>
  </r>
  <r>
    <x v="2"/>
    <x v="1"/>
    <x v="2"/>
    <x v="26"/>
  </r>
  <r>
    <x v="2"/>
    <x v="0"/>
    <x v="3"/>
    <x v="12"/>
  </r>
  <r>
    <x v="2"/>
    <x v="1"/>
    <x v="4"/>
    <x v="27"/>
  </r>
  <r>
    <x v="2"/>
    <x v="0"/>
    <x v="0"/>
    <x v="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Data" updatedVersion="4" minRefreshableVersion="3" showCalcMbrs="0" useAutoFormatting="1" itemPrintTitles="1" createdVersion="3" indent="0" compact="0" compactData="0" multipleFieldFilters="0">
  <location ref="F2:J16" firstHeaderRow="1" firstDataRow="2" firstDataCol="2"/>
  <pivotFields count="4">
    <pivotField axis="axisRow" compact="0" outline="0" showAll="0" includeNewItemsInFilter="1">
      <items count="4">
        <item x="1"/>
        <item x="0"/>
        <item h="1" x="2"/>
        <item t="default"/>
      </items>
    </pivotField>
    <pivotField axis="axisCol" compact="0" outline="0" showAll="0" includeNewItemsInFilter="1">
      <items count="3">
        <item x="0"/>
        <item x="1"/>
        <item t="default"/>
      </items>
    </pivotField>
    <pivotField axis="axisRow" compact="0" outline="0" showAll="0" includeNewItemsInFilter="1">
      <items count="6">
        <item x="1"/>
        <item x="3"/>
        <item x="0"/>
        <item x="4"/>
        <item x="2"/>
        <item t="default"/>
      </items>
    </pivotField>
    <pivotField dataField="1" compact="0" outline="0" showAll="0" includeNewItemsInFilter="1"/>
  </pivotFields>
  <rowFields count="2">
    <field x="0"/>
    <field x="2"/>
  </rowFields>
  <rowItems count="13">
    <i>
      <x/>
      <x/>
    </i>
    <i r="1">
      <x v="1"/>
    </i>
    <i r="1">
      <x v="2"/>
    </i>
    <i r="1">
      <x v="3"/>
    </i>
    <i r="1">
      <x v="4"/>
    </i>
    <i t="default">
      <x/>
    </i>
    <i>
      <x v="1"/>
      <x/>
    </i>
    <i r="1">
      <x v="1"/>
    </i>
    <i r="1">
      <x v="2"/>
    </i>
    <i r="1">
      <x v="3"/>
    </i>
    <i r="1">
      <x v="4"/>
    </i>
    <i t="default">
      <x v="1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Sum of Sales" fld="3" baseField="0" baseItem="0"/>
  </dataFields>
  <formats count="1">
    <format dxfId="0">
      <pivotArea outline="0" collapsedLevelsAreSubtotals="1" fieldPosition="0"/>
    </format>
  </format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1" count="0" selected="0"/>
            <reference field="2" count="0" selected="0"/>
          </references>
        </pivotArea>
      </pivotAreas>
    </conditionalFormat>
  </conditionalFormats>
  <pivotTableStyleInfo name="PivotStyleMedium9" showRowHeaders="0" showColHeaders="0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D2:D7"/>
  <sheetViews>
    <sheetView tabSelected="1" workbookViewId="0">
      <selection activeCell="D8" sqref="D8"/>
    </sheetView>
  </sheetViews>
  <sheetFormatPr defaultRowHeight="12.75"/>
  <cols>
    <col min="1" max="16384" width="8.88671875" style="34"/>
  </cols>
  <sheetData>
    <row r="2" spans="4:4">
      <c r="D2" s="34" t="s">
        <v>177</v>
      </c>
    </row>
    <row r="3" spans="4:4">
      <c r="D3" s="34" t="s">
        <v>178</v>
      </c>
    </row>
    <row r="4" spans="4:4">
      <c r="D4" s="34" t="s">
        <v>179</v>
      </c>
    </row>
    <row r="6" spans="4:4">
      <c r="D6" s="34" t="s">
        <v>180</v>
      </c>
    </row>
    <row r="7" spans="4:4">
      <c r="D7" s="34" t="s">
        <v>181</v>
      </c>
    </row>
  </sheetData>
  <pageMargins left="0.75" right="0.75" top="1" bottom="1" header="0.5" footer="0.5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7"/>
  <sheetViews>
    <sheetView workbookViewId="0">
      <selection activeCell="E7" sqref="E7"/>
    </sheetView>
  </sheetViews>
  <sheetFormatPr defaultRowHeight="15"/>
  <cols>
    <col min="1" max="1" width="8" style="26" bestFit="1" customWidth="1"/>
    <col min="2" max="2" width="1.33203125" style="26" customWidth="1"/>
    <col min="3" max="3" width="6" style="26" customWidth="1"/>
    <col min="4" max="4" width="1.33203125" style="26" customWidth="1"/>
    <col min="5" max="5" width="6" style="26" customWidth="1"/>
    <col min="6" max="16384" width="8.88671875" style="26"/>
  </cols>
  <sheetData>
    <row r="1" spans="1:5">
      <c r="A1" s="12" t="s">
        <v>135</v>
      </c>
      <c r="B1" s="12"/>
      <c r="C1" s="12" t="s">
        <v>134</v>
      </c>
      <c r="D1" s="12"/>
      <c r="E1" s="12" t="s">
        <v>133</v>
      </c>
    </row>
    <row r="2" spans="1:5">
      <c r="A2" s="26" t="s">
        <v>114</v>
      </c>
      <c r="C2" s="26" t="s">
        <v>114</v>
      </c>
      <c r="E2" s="26" t="s">
        <v>114</v>
      </c>
    </row>
    <row r="3" spans="1:5">
      <c r="A3" s="26" t="s">
        <v>115</v>
      </c>
      <c r="C3" s="26" t="s">
        <v>115</v>
      </c>
      <c r="E3" s="26" t="s">
        <v>115</v>
      </c>
    </row>
    <row r="4" spans="1:5">
      <c r="A4" s="26" t="s">
        <v>132</v>
      </c>
      <c r="C4" s="26" t="s">
        <v>132</v>
      </c>
      <c r="E4" s="26" t="s">
        <v>132</v>
      </c>
    </row>
    <row r="5" spans="1:5">
      <c r="A5" s="26" t="s">
        <v>114</v>
      </c>
      <c r="C5" s="26" t="s">
        <v>114</v>
      </c>
      <c r="E5" s="26" t="s">
        <v>114</v>
      </c>
    </row>
    <row r="6" spans="1:5">
      <c r="A6" s="26" t="s">
        <v>115</v>
      </c>
      <c r="C6" s="26" t="s">
        <v>115</v>
      </c>
      <c r="E6" s="26" t="s">
        <v>115</v>
      </c>
    </row>
    <row r="7" spans="1:5">
      <c r="A7" s="26" t="s">
        <v>131</v>
      </c>
      <c r="C7" s="26" t="s">
        <v>131</v>
      </c>
      <c r="E7" s="26" t="s">
        <v>131</v>
      </c>
    </row>
  </sheetData>
  <conditionalFormatting sqref="A6:A11">
    <cfRule type="duplicateValues" dxfId="9" priority="5"/>
  </conditionalFormatting>
  <conditionalFormatting sqref="C8:C11">
    <cfRule type="uniqueValues" dxfId="8" priority="4"/>
  </conditionalFormatting>
  <conditionalFormatting sqref="A2:A7">
    <cfRule type="duplicateValues" dxfId="7" priority="3"/>
  </conditionalFormatting>
  <conditionalFormatting sqref="C2:C7">
    <cfRule type="uniqueValues" dxfId="6" priority="2"/>
  </conditionalFormatting>
  <conditionalFormatting sqref="E2:E7">
    <cfRule type="expression" dxfId="5" priority="1">
      <formula>COUNTIF(E$1:E1,E2)=0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8"/>
  <sheetViews>
    <sheetView workbookViewId="0">
      <selection activeCell="A8" sqref="A8"/>
    </sheetView>
  </sheetViews>
  <sheetFormatPr defaultRowHeight="15"/>
  <cols>
    <col min="1" max="1" width="34.5546875" style="26" bestFit="1" customWidth="1"/>
    <col min="2" max="16384" width="8.88671875" style="26"/>
  </cols>
  <sheetData>
    <row r="1" spans="1:1">
      <c r="A1" s="26" t="s">
        <v>143</v>
      </c>
    </row>
    <row r="2" spans="1:1">
      <c r="A2" s="26" t="s">
        <v>136</v>
      </c>
    </row>
    <row r="3" spans="1:1">
      <c r="A3" s="26" t="s">
        <v>137</v>
      </c>
    </row>
    <row r="4" spans="1:1">
      <c r="A4" s="26" t="s">
        <v>138</v>
      </c>
    </row>
    <row r="5" spans="1:1">
      <c r="A5" s="26" t="s">
        <v>139</v>
      </c>
    </row>
    <row r="6" spans="1:1">
      <c r="A6" s="26" t="s">
        <v>140</v>
      </c>
    </row>
    <row r="7" spans="1:1">
      <c r="A7" s="26" t="s">
        <v>141</v>
      </c>
    </row>
    <row r="8" spans="1:1">
      <c r="A8" s="26" t="s">
        <v>142</v>
      </c>
    </row>
  </sheetData>
  <conditionalFormatting sqref="A2:A8">
    <cfRule type="containsText" dxfId="4" priority="2" operator="containsText" text=", PA">
      <formula>NOT(ISERROR(SEARCH(", PA",A2)))</formula>
    </cfRule>
  </conditionalFormatting>
  <conditionalFormatting sqref="A8">
    <cfRule type="containsText" dxfId="3" priority="1" operator="containsText" text=", pa">
      <formula>NOT(ISERROR(SEARCH(", pa",A8)))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G16"/>
  <sheetViews>
    <sheetView workbookViewId="0">
      <selection activeCell="A2" sqref="A2:G14"/>
    </sheetView>
  </sheetViews>
  <sheetFormatPr defaultRowHeight="12.75"/>
  <cols>
    <col min="1" max="1" width="5.21875" style="11" customWidth="1"/>
    <col min="2" max="2" width="5.6640625" style="11" customWidth="1"/>
    <col min="3" max="3" width="8.88671875" style="11"/>
    <col min="4" max="4" width="5.44140625" style="11" customWidth="1"/>
    <col min="5" max="6" width="4.109375" style="11" customWidth="1"/>
    <col min="7" max="7" width="4.77734375" style="11" customWidth="1"/>
    <col min="8" max="16384" width="8.88671875" style="11"/>
  </cols>
  <sheetData>
    <row r="1" spans="1:7">
      <c r="A1" s="11" t="s">
        <v>144</v>
      </c>
      <c r="B1" s="11" t="s">
        <v>145</v>
      </c>
      <c r="C1" s="11" t="s">
        <v>146</v>
      </c>
      <c r="D1" s="31" t="s">
        <v>147</v>
      </c>
      <c r="E1" s="31" t="s">
        <v>148</v>
      </c>
      <c r="F1" s="31" t="s">
        <v>149</v>
      </c>
      <c r="G1" s="31" t="s">
        <v>95</v>
      </c>
    </row>
    <row r="2" spans="1:7">
      <c r="A2" s="11">
        <v>8422</v>
      </c>
      <c r="B2" s="30">
        <v>40695</v>
      </c>
      <c r="C2" s="11" t="s">
        <v>150</v>
      </c>
      <c r="D2" s="11">
        <v>181</v>
      </c>
      <c r="E2" s="11">
        <v>10.86</v>
      </c>
      <c r="F2" s="11">
        <v>7.95</v>
      </c>
      <c r="G2" s="11">
        <v>199.81</v>
      </c>
    </row>
    <row r="3" spans="1:7">
      <c r="A3" s="11">
        <v>8423</v>
      </c>
      <c r="B3" s="30">
        <v>40695</v>
      </c>
      <c r="C3" s="11" t="s">
        <v>151</v>
      </c>
      <c r="D3" s="11">
        <v>361</v>
      </c>
      <c r="E3" s="11">
        <v>21.66</v>
      </c>
      <c r="F3" s="11">
        <v>15.95</v>
      </c>
      <c r="G3" s="11">
        <v>398.61</v>
      </c>
    </row>
    <row r="4" spans="1:7">
      <c r="A4" s="11">
        <v>8424</v>
      </c>
      <c r="B4" s="30">
        <v>40695</v>
      </c>
      <c r="C4" s="11" t="s">
        <v>152</v>
      </c>
      <c r="D4" s="11">
        <v>319</v>
      </c>
      <c r="E4" s="11">
        <v>19.14</v>
      </c>
      <c r="F4" s="11">
        <v>15.95</v>
      </c>
      <c r="G4" s="11">
        <v>354.09</v>
      </c>
    </row>
    <row r="5" spans="1:7">
      <c r="A5" s="11">
        <v>8425</v>
      </c>
      <c r="B5" s="30">
        <v>40696</v>
      </c>
      <c r="C5" s="11" t="s">
        <v>153</v>
      </c>
      <c r="D5" s="11">
        <v>245</v>
      </c>
      <c r="E5" s="11">
        <v>14.7</v>
      </c>
      <c r="F5" s="11">
        <v>11.95</v>
      </c>
      <c r="G5" s="11">
        <v>271.64999999999998</v>
      </c>
    </row>
    <row r="6" spans="1:7">
      <c r="A6" s="11">
        <v>8426</v>
      </c>
      <c r="B6" s="30">
        <v>40696</v>
      </c>
      <c r="C6" s="11" t="s">
        <v>154</v>
      </c>
      <c r="D6" s="11">
        <v>275</v>
      </c>
      <c r="E6" s="11">
        <v>16.5</v>
      </c>
      <c r="F6" s="11">
        <v>11.95</v>
      </c>
      <c r="G6" s="11">
        <v>303.45</v>
      </c>
    </row>
    <row r="7" spans="1:7">
      <c r="A7" s="11">
        <v>8427</v>
      </c>
      <c r="B7" s="30">
        <v>40696</v>
      </c>
      <c r="C7" s="11" t="s">
        <v>155</v>
      </c>
      <c r="D7" s="11">
        <v>341</v>
      </c>
      <c r="E7" s="11">
        <v>20.46</v>
      </c>
      <c r="F7" s="11">
        <v>15.95</v>
      </c>
      <c r="G7" s="11">
        <v>377.41</v>
      </c>
    </row>
    <row r="8" spans="1:7">
      <c r="A8" s="11">
        <v>8428</v>
      </c>
      <c r="B8" s="30">
        <v>40697</v>
      </c>
      <c r="C8" s="11" t="s">
        <v>156</v>
      </c>
      <c r="D8" s="11">
        <v>215</v>
      </c>
      <c r="E8" s="11">
        <v>12.9</v>
      </c>
      <c r="F8" s="11">
        <v>11.95</v>
      </c>
      <c r="G8" s="11">
        <v>239.85</v>
      </c>
    </row>
    <row r="9" spans="1:7">
      <c r="A9" s="11">
        <v>8429</v>
      </c>
      <c r="B9" s="30">
        <v>40697</v>
      </c>
      <c r="C9" s="11" t="s">
        <v>157</v>
      </c>
      <c r="D9" s="11">
        <v>273</v>
      </c>
      <c r="E9" s="11">
        <v>16.38</v>
      </c>
      <c r="F9" s="11">
        <v>11.95</v>
      </c>
      <c r="G9" s="11">
        <v>301.33</v>
      </c>
    </row>
    <row r="10" spans="1:7">
      <c r="A10" s="11">
        <v>8430</v>
      </c>
      <c r="B10" s="30">
        <v>40697</v>
      </c>
      <c r="C10" s="11" t="s">
        <v>158</v>
      </c>
      <c r="D10" s="11">
        <v>363</v>
      </c>
      <c r="E10" s="11">
        <v>21.78</v>
      </c>
      <c r="F10" s="11">
        <v>15.95</v>
      </c>
      <c r="G10" s="11">
        <v>400.73</v>
      </c>
    </row>
    <row r="11" spans="1:7">
      <c r="A11" s="11">
        <v>8431</v>
      </c>
      <c r="B11" s="30">
        <v>40698</v>
      </c>
      <c r="C11" s="11" t="s">
        <v>159</v>
      </c>
      <c r="D11" s="11">
        <v>267</v>
      </c>
      <c r="E11" s="11">
        <v>16.02</v>
      </c>
      <c r="F11" s="11">
        <v>11.95</v>
      </c>
      <c r="G11" s="11">
        <v>294.97000000000003</v>
      </c>
    </row>
    <row r="12" spans="1:7">
      <c r="A12" s="11">
        <v>8432</v>
      </c>
      <c r="B12" s="30">
        <v>40698</v>
      </c>
      <c r="C12" s="11" t="s">
        <v>160</v>
      </c>
      <c r="D12" s="11">
        <v>279</v>
      </c>
      <c r="E12" s="11">
        <v>16.739999999999998</v>
      </c>
      <c r="F12" s="11">
        <v>11.95</v>
      </c>
      <c r="G12" s="11">
        <v>307.69</v>
      </c>
    </row>
    <row r="13" spans="1:7">
      <c r="A13" s="11">
        <v>8433</v>
      </c>
      <c r="B13" s="30">
        <v>40698</v>
      </c>
      <c r="C13" s="11" t="s">
        <v>161</v>
      </c>
      <c r="D13" s="11">
        <v>174</v>
      </c>
      <c r="E13" s="11">
        <v>10.44</v>
      </c>
      <c r="F13" s="11">
        <v>7.95</v>
      </c>
      <c r="G13" s="11">
        <v>192.39</v>
      </c>
    </row>
    <row r="14" spans="1:7">
      <c r="A14" s="11">
        <v>8434</v>
      </c>
      <c r="B14" s="30">
        <v>40699</v>
      </c>
      <c r="C14" s="11" t="s">
        <v>162</v>
      </c>
      <c r="D14" s="11">
        <v>172</v>
      </c>
      <c r="E14" s="11">
        <v>10.32</v>
      </c>
      <c r="F14" s="11">
        <v>7.95</v>
      </c>
      <c r="G14" s="11">
        <v>190.27</v>
      </c>
    </row>
    <row r="16" spans="1:7">
      <c r="B16" s="30"/>
    </row>
  </sheetData>
  <conditionalFormatting sqref="A2:G14">
    <cfRule type="expression" dxfId="2" priority="1">
      <formula>$D2=MAX($D$2:$D$14)</formula>
    </cfRule>
  </conditionalFormatting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G16"/>
  <sheetViews>
    <sheetView workbookViewId="0">
      <selection activeCell="A2" sqref="A2:G14"/>
    </sheetView>
  </sheetViews>
  <sheetFormatPr defaultRowHeight="12.75"/>
  <cols>
    <col min="1" max="1" width="5.21875" style="11" customWidth="1"/>
    <col min="2" max="2" width="5.6640625" style="11" customWidth="1"/>
    <col min="3" max="3" width="8.88671875" style="11"/>
    <col min="4" max="4" width="5.44140625" style="11" customWidth="1"/>
    <col min="5" max="6" width="4.109375" style="11" customWidth="1"/>
    <col min="7" max="7" width="4.77734375" style="11" customWidth="1"/>
    <col min="8" max="16384" width="8.88671875" style="11"/>
  </cols>
  <sheetData>
    <row r="1" spans="1:7">
      <c r="A1" s="11" t="s">
        <v>144</v>
      </c>
      <c r="B1" s="11" t="s">
        <v>145</v>
      </c>
      <c r="C1" s="11" t="s">
        <v>146</v>
      </c>
      <c r="D1" s="31" t="s">
        <v>147</v>
      </c>
      <c r="E1" s="31" t="s">
        <v>148</v>
      </c>
      <c r="F1" s="31" t="s">
        <v>149</v>
      </c>
      <c r="G1" s="31" t="s">
        <v>95</v>
      </c>
    </row>
    <row r="2" spans="1:7">
      <c r="A2" s="11">
        <v>8422</v>
      </c>
      <c r="B2" s="30">
        <v>40695</v>
      </c>
      <c r="C2" s="11" t="s">
        <v>150</v>
      </c>
      <c r="D2" s="11">
        <v>181</v>
      </c>
      <c r="E2" s="11">
        <v>10.86</v>
      </c>
      <c r="F2" s="11">
        <v>7.95</v>
      </c>
      <c r="G2" s="11">
        <v>199.81</v>
      </c>
    </row>
    <row r="3" spans="1:7">
      <c r="A3" s="11">
        <v>8423</v>
      </c>
      <c r="B3" s="30">
        <v>40695</v>
      </c>
      <c r="C3" s="11" t="s">
        <v>151</v>
      </c>
      <c r="D3" s="11">
        <v>361</v>
      </c>
      <c r="E3" s="11">
        <v>21.66</v>
      </c>
      <c r="F3" s="11">
        <v>15.95</v>
      </c>
      <c r="G3" s="11">
        <v>398.61</v>
      </c>
    </row>
    <row r="4" spans="1:7">
      <c r="A4" s="11">
        <v>8424</v>
      </c>
      <c r="B4" s="30">
        <v>40695</v>
      </c>
      <c r="C4" s="11" t="s">
        <v>152</v>
      </c>
      <c r="D4" s="11">
        <v>319</v>
      </c>
      <c r="E4" s="11">
        <v>19.14</v>
      </c>
      <c r="F4" s="11">
        <v>15.95</v>
      </c>
      <c r="G4" s="11">
        <v>354.09</v>
      </c>
    </row>
    <row r="5" spans="1:7">
      <c r="A5" s="11">
        <v>8425</v>
      </c>
      <c r="B5" s="30">
        <v>40696</v>
      </c>
      <c r="C5" s="11" t="s">
        <v>153</v>
      </c>
      <c r="D5" s="11">
        <v>245</v>
      </c>
      <c r="E5" s="11">
        <v>14.7</v>
      </c>
      <c r="F5" s="11">
        <v>11.95</v>
      </c>
      <c r="G5" s="11">
        <v>271.64999999999998</v>
      </c>
    </row>
    <row r="6" spans="1:7">
      <c r="A6" s="11">
        <v>8426</v>
      </c>
      <c r="B6" s="30">
        <v>40696</v>
      </c>
      <c r="C6" s="11" t="s">
        <v>154</v>
      </c>
      <c r="D6" s="11">
        <v>275</v>
      </c>
      <c r="E6" s="11">
        <v>16.5</v>
      </c>
      <c r="F6" s="11">
        <v>11.95</v>
      </c>
      <c r="G6" s="11">
        <v>303.45</v>
      </c>
    </row>
    <row r="7" spans="1:7">
      <c r="A7" s="11">
        <v>8427</v>
      </c>
      <c r="B7" s="30">
        <v>40696</v>
      </c>
      <c r="C7" s="11" t="s">
        <v>155</v>
      </c>
      <c r="D7" s="11">
        <v>341</v>
      </c>
      <c r="E7" s="11">
        <v>20.46</v>
      </c>
      <c r="F7" s="11">
        <v>15.95</v>
      </c>
      <c r="G7" s="11">
        <v>377.41</v>
      </c>
    </row>
    <row r="8" spans="1:7">
      <c r="A8" s="11">
        <v>8428</v>
      </c>
      <c r="B8" s="30">
        <v>40697</v>
      </c>
      <c r="C8" s="11" t="s">
        <v>156</v>
      </c>
      <c r="D8" s="11">
        <v>215</v>
      </c>
      <c r="E8" s="11">
        <v>12.9</v>
      </c>
      <c r="F8" s="11">
        <v>11.95</v>
      </c>
      <c r="G8" s="11">
        <v>239.85</v>
      </c>
    </row>
    <row r="9" spans="1:7">
      <c r="A9" s="11">
        <v>8429</v>
      </c>
      <c r="B9" s="30">
        <v>40697</v>
      </c>
      <c r="C9" s="11" t="s">
        <v>157</v>
      </c>
      <c r="D9" s="11">
        <v>273</v>
      </c>
      <c r="E9" s="11">
        <v>16.38</v>
      </c>
      <c r="F9" s="11">
        <v>11.95</v>
      </c>
      <c r="G9" s="11">
        <v>301.33</v>
      </c>
    </row>
    <row r="10" spans="1:7">
      <c r="A10" s="11">
        <v>8430</v>
      </c>
      <c r="B10" s="30">
        <v>40697</v>
      </c>
      <c r="C10" s="11" t="s">
        <v>158</v>
      </c>
      <c r="D10" s="11">
        <v>363</v>
      </c>
      <c r="E10" s="11">
        <v>21.78</v>
      </c>
      <c r="F10" s="11">
        <v>15.95</v>
      </c>
      <c r="G10" s="11">
        <v>400.73</v>
      </c>
    </row>
    <row r="11" spans="1:7">
      <c r="A11" s="11">
        <v>8431</v>
      </c>
      <c r="B11" s="30">
        <v>40698</v>
      </c>
      <c r="C11" s="11" t="s">
        <v>159</v>
      </c>
      <c r="D11" s="11">
        <v>267</v>
      </c>
      <c r="E11" s="11">
        <v>16.02</v>
      </c>
      <c r="F11" s="11">
        <v>11.95</v>
      </c>
      <c r="G11" s="11">
        <v>294.97000000000003</v>
      </c>
    </row>
    <row r="12" spans="1:7">
      <c r="A12" s="11">
        <v>8432</v>
      </c>
      <c r="B12" s="30">
        <v>40698</v>
      </c>
      <c r="C12" s="11" t="s">
        <v>160</v>
      </c>
      <c r="D12" s="11">
        <v>279</v>
      </c>
      <c r="E12" s="11">
        <v>16.739999999999998</v>
      </c>
      <c r="F12" s="11">
        <v>11.95</v>
      </c>
      <c r="G12" s="11">
        <v>307.69</v>
      </c>
    </row>
    <row r="13" spans="1:7">
      <c r="A13" s="11">
        <v>8433</v>
      </c>
      <c r="B13" s="30">
        <v>40698</v>
      </c>
      <c r="C13" s="11" t="s">
        <v>161</v>
      </c>
      <c r="D13" s="11">
        <v>174</v>
      </c>
      <c r="E13" s="11">
        <v>10.44</v>
      </c>
      <c r="F13" s="11">
        <v>7.95</v>
      </c>
      <c r="G13" s="11">
        <v>192.39</v>
      </c>
    </row>
    <row r="14" spans="1:7">
      <c r="A14" s="11">
        <v>8434</v>
      </c>
      <c r="B14" s="30">
        <v>40699</v>
      </c>
      <c r="C14" s="11" t="s">
        <v>162</v>
      </c>
      <c r="D14" s="11">
        <v>172</v>
      </c>
      <c r="E14" s="11">
        <v>10.32</v>
      </c>
      <c r="F14" s="11">
        <v>7.95</v>
      </c>
      <c r="G14" s="11">
        <v>190.27</v>
      </c>
    </row>
    <row r="16" spans="1:7">
      <c r="B16" s="30"/>
    </row>
  </sheetData>
  <conditionalFormatting sqref="A2:G14">
    <cfRule type="expression" dxfId="1" priority="1">
      <formula>MOD(ROW(),2)=1</formula>
    </cfRule>
  </conditionalFormatting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J32"/>
  <sheetViews>
    <sheetView topLeftCell="F3" workbookViewId="0">
      <selection activeCell="I14" sqref="I14"/>
    </sheetView>
  </sheetViews>
  <sheetFormatPr defaultRowHeight="15"/>
  <cols>
    <col min="1" max="5" width="8.88671875" style="26"/>
    <col min="6" max="6" width="10" style="26" customWidth="1"/>
    <col min="7" max="7" width="27.88671875" style="26" customWidth="1"/>
    <col min="8" max="9" width="9.77734375" style="26" customWidth="1"/>
    <col min="10" max="10" width="10" style="26" customWidth="1"/>
    <col min="11" max="16384" width="8.88671875" style="26"/>
  </cols>
  <sheetData>
    <row r="1" spans="1:10">
      <c r="A1" s="26" t="s">
        <v>163</v>
      </c>
      <c r="B1" s="26" t="s">
        <v>147</v>
      </c>
      <c r="C1" s="26" t="s">
        <v>146</v>
      </c>
      <c r="D1" s="26" t="s">
        <v>164</v>
      </c>
    </row>
    <row r="2" spans="1:10" ht="15.75">
      <c r="A2" s="26" t="s">
        <v>165</v>
      </c>
      <c r="B2" s="26" t="s">
        <v>88</v>
      </c>
      <c r="C2" s="26" t="s">
        <v>166</v>
      </c>
      <c r="D2" s="26">
        <v>220</v>
      </c>
      <c r="F2" s="32" t="s">
        <v>167</v>
      </c>
      <c r="G2"/>
      <c r="H2" s="32" t="s">
        <v>147</v>
      </c>
      <c r="I2"/>
      <c r="J2"/>
    </row>
    <row r="3" spans="1:10" ht="15.75">
      <c r="A3" s="26" t="s">
        <v>165</v>
      </c>
      <c r="B3" s="26" t="s">
        <v>89</v>
      </c>
      <c r="C3" s="26" t="s">
        <v>168</v>
      </c>
      <c r="D3" s="26">
        <v>102</v>
      </c>
      <c r="F3" s="32" t="s">
        <v>163</v>
      </c>
      <c r="G3" s="32" t="s">
        <v>146</v>
      </c>
      <c r="H3" t="s">
        <v>88</v>
      </c>
      <c r="I3" t="s">
        <v>89</v>
      </c>
      <c r="J3" t="s">
        <v>169</v>
      </c>
    </row>
    <row r="4" spans="1:10" ht="15.75">
      <c r="A4" s="26" t="s">
        <v>165</v>
      </c>
      <c r="B4" s="26" t="s">
        <v>88</v>
      </c>
      <c r="C4" s="26" t="s">
        <v>170</v>
      </c>
      <c r="D4" s="26">
        <v>169</v>
      </c>
      <c r="F4" t="s">
        <v>171</v>
      </c>
      <c r="G4" t="s">
        <v>168</v>
      </c>
      <c r="H4" s="33">
        <v>65</v>
      </c>
      <c r="I4" s="33">
        <v>117</v>
      </c>
      <c r="J4" s="33">
        <v>182</v>
      </c>
    </row>
    <row r="5" spans="1:10" ht="15.75">
      <c r="A5" s="26" t="s">
        <v>165</v>
      </c>
      <c r="B5" s="26" t="s">
        <v>89</v>
      </c>
      <c r="C5" s="26" t="s">
        <v>172</v>
      </c>
      <c r="D5" s="26">
        <v>126</v>
      </c>
      <c r="F5"/>
      <c r="G5" t="s">
        <v>172</v>
      </c>
      <c r="H5" s="33">
        <v>238</v>
      </c>
      <c r="I5" s="33">
        <v>369</v>
      </c>
      <c r="J5" s="33">
        <v>607</v>
      </c>
    </row>
    <row r="6" spans="1:10" ht="15.75">
      <c r="A6" s="26" t="s">
        <v>165</v>
      </c>
      <c r="B6" s="26" t="s">
        <v>88</v>
      </c>
      <c r="C6" s="26" t="s">
        <v>173</v>
      </c>
      <c r="D6" s="26">
        <v>199</v>
      </c>
      <c r="F6"/>
      <c r="G6" t="s">
        <v>166</v>
      </c>
      <c r="H6" s="33">
        <v>45</v>
      </c>
      <c r="I6" s="33">
        <v>199</v>
      </c>
      <c r="J6" s="33">
        <v>244</v>
      </c>
    </row>
    <row r="7" spans="1:10" ht="15.75">
      <c r="A7" s="26" t="s">
        <v>165</v>
      </c>
      <c r="B7" s="26" t="s">
        <v>89</v>
      </c>
      <c r="C7" s="26" t="s">
        <v>166</v>
      </c>
      <c r="D7" s="26">
        <v>123</v>
      </c>
      <c r="F7"/>
      <c r="G7" t="s">
        <v>173</v>
      </c>
      <c r="H7" s="33">
        <v>72</v>
      </c>
      <c r="I7" s="33">
        <v>264</v>
      </c>
      <c r="J7" s="33">
        <v>336</v>
      </c>
    </row>
    <row r="8" spans="1:10" ht="15.75">
      <c r="A8" s="26" t="s">
        <v>165</v>
      </c>
      <c r="B8" s="26" t="s">
        <v>88</v>
      </c>
      <c r="C8" s="26" t="s">
        <v>168</v>
      </c>
      <c r="D8" s="26">
        <v>310</v>
      </c>
      <c r="F8"/>
      <c r="G8" t="s">
        <v>170</v>
      </c>
      <c r="H8" s="33">
        <v>50</v>
      </c>
      <c r="I8" s="33">
        <v>203</v>
      </c>
      <c r="J8" s="33">
        <v>253</v>
      </c>
    </row>
    <row r="9" spans="1:10" ht="15.75">
      <c r="A9" s="26" t="s">
        <v>165</v>
      </c>
      <c r="B9" s="26" t="s">
        <v>89</v>
      </c>
      <c r="C9" s="26" t="s">
        <v>170</v>
      </c>
      <c r="D9" s="26">
        <v>175</v>
      </c>
      <c r="F9" t="s">
        <v>174</v>
      </c>
      <c r="G9"/>
      <c r="H9" s="33">
        <v>470</v>
      </c>
      <c r="I9" s="33">
        <v>1152</v>
      </c>
      <c r="J9" s="33">
        <v>1622</v>
      </c>
    </row>
    <row r="10" spans="1:10" ht="15.75">
      <c r="A10" s="26" t="s">
        <v>165</v>
      </c>
      <c r="B10" s="26" t="s">
        <v>88</v>
      </c>
      <c r="C10" s="26" t="s">
        <v>172</v>
      </c>
      <c r="D10" s="26">
        <v>98</v>
      </c>
      <c r="F10" t="s">
        <v>165</v>
      </c>
      <c r="G10" t="s">
        <v>168</v>
      </c>
      <c r="H10" s="33">
        <v>310</v>
      </c>
      <c r="I10" s="33">
        <v>231</v>
      </c>
      <c r="J10" s="33">
        <v>541</v>
      </c>
    </row>
    <row r="11" spans="1:10" ht="15.75">
      <c r="A11" s="26" t="s">
        <v>165</v>
      </c>
      <c r="B11" s="26" t="s">
        <v>89</v>
      </c>
      <c r="C11" s="26" t="s">
        <v>173</v>
      </c>
      <c r="D11" s="26">
        <v>340</v>
      </c>
      <c r="F11"/>
      <c r="G11" t="s">
        <v>172</v>
      </c>
      <c r="H11" s="33">
        <v>98</v>
      </c>
      <c r="I11" s="33">
        <v>209</v>
      </c>
      <c r="J11" s="33">
        <v>307</v>
      </c>
    </row>
    <row r="12" spans="1:10" ht="15.75">
      <c r="A12" s="26" t="s">
        <v>165</v>
      </c>
      <c r="B12" s="26" t="s">
        <v>88</v>
      </c>
      <c r="C12" s="26" t="s">
        <v>166</v>
      </c>
      <c r="D12" s="26">
        <v>355</v>
      </c>
      <c r="F12"/>
      <c r="G12" t="s">
        <v>166</v>
      </c>
      <c r="H12" s="33">
        <v>575</v>
      </c>
      <c r="I12" s="33">
        <v>123</v>
      </c>
      <c r="J12" s="33">
        <v>698</v>
      </c>
    </row>
    <row r="13" spans="1:10" ht="15.75">
      <c r="A13" s="26" t="s">
        <v>165</v>
      </c>
      <c r="B13" s="26" t="s">
        <v>89</v>
      </c>
      <c r="C13" s="26" t="s">
        <v>168</v>
      </c>
      <c r="D13" s="26">
        <v>129</v>
      </c>
      <c r="F13"/>
      <c r="G13" t="s">
        <v>173</v>
      </c>
      <c r="H13" s="33">
        <v>199</v>
      </c>
      <c r="I13" s="33">
        <v>340</v>
      </c>
      <c r="J13" s="33">
        <v>539</v>
      </c>
    </row>
    <row r="14" spans="1:10" ht="15.75">
      <c r="A14" s="26" t="s">
        <v>165</v>
      </c>
      <c r="B14" s="26" t="s">
        <v>88</v>
      </c>
      <c r="C14" s="26" t="s">
        <v>170</v>
      </c>
      <c r="D14" s="26">
        <v>68</v>
      </c>
      <c r="F14"/>
      <c r="G14" t="s">
        <v>170</v>
      </c>
      <c r="H14" s="33">
        <v>237</v>
      </c>
      <c r="I14" s="33">
        <v>175</v>
      </c>
      <c r="J14" s="33">
        <v>412</v>
      </c>
    </row>
    <row r="15" spans="1:10" ht="15.75">
      <c r="A15" s="26" t="s">
        <v>165</v>
      </c>
      <c r="B15" s="26" t="s">
        <v>89</v>
      </c>
      <c r="C15" s="26" t="s">
        <v>172</v>
      </c>
      <c r="D15" s="26">
        <v>83</v>
      </c>
      <c r="F15" t="s">
        <v>175</v>
      </c>
      <c r="G15"/>
      <c r="H15" s="33">
        <v>1419</v>
      </c>
      <c r="I15" s="33">
        <v>1078</v>
      </c>
      <c r="J15" s="33">
        <v>2497</v>
      </c>
    </row>
    <row r="16" spans="1:10" ht="15.75">
      <c r="A16" s="26" t="s">
        <v>171</v>
      </c>
      <c r="B16" s="26" t="s">
        <v>88</v>
      </c>
      <c r="C16" s="26" t="s">
        <v>173</v>
      </c>
      <c r="D16" s="26">
        <v>72</v>
      </c>
      <c r="F16" t="s">
        <v>169</v>
      </c>
      <c r="G16"/>
      <c r="H16" s="33">
        <v>1889</v>
      </c>
      <c r="I16" s="33">
        <v>2230</v>
      </c>
      <c r="J16" s="33">
        <v>4119</v>
      </c>
    </row>
    <row r="17" spans="1:4">
      <c r="A17" s="26" t="s">
        <v>171</v>
      </c>
      <c r="B17" s="26" t="s">
        <v>89</v>
      </c>
      <c r="C17" s="26" t="s">
        <v>166</v>
      </c>
      <c r="D17" s="26">
        <v>199</v>
      </c>
    </row>
    <row r="18" spans="1:4">
      <c r="A18" s="26" t="s">
        <v>171</v>
      </c>
      <c r="B18" s="26" t="s">
        <v>88</v>
      </c>
      <c r="C18" s="26" t="s">
        <v>168</v>
      </c>
      <c r="D18" s="26">
        <v>65</v>
      </c>
    </row>
    <row r="19" spans="1:4">
      <c r="A19" s="26" t="s">
        <v>171</v>
      </c>
      <c r="B19" s="26" t="s">
        <v>89</v>
      </c>
      <c r="C19" s="26" t="s">
        <v>170</v>
      </c>
      <c r="D19" s="26">
        <v>203</v>
      </c>
    </row>
    <row r="20" spans="1:4">
      <c r="A20" s="26" t="s">
        <v>171</v>
      </c>
      <c r="B20" s="26" t="s">
        <v>88</v>
      </c>
      <c r="C20" s="26" t="s">
        <v>172</v>
      </c>
      <c r="D20" s="26">
        <v>238</v>
      </c>
    </row>
    <row r="21" spans="1:4">
      <c r="A21" s="26" t="s">
        <v>171</v>
      </c>
      <c r="B21" s="26" t="s">
        <v>89</v>
      </c>
      <c r="C21" s="26" t="s">
        <v>173</v>
      </c>
      <c r="D21" s="26">
        <v>264</v>
      </c>
    </row>
    <row r="22" spans="1:4">
      <c r="A22" s="26" t="s">
        <v>171</v>
      </c>
      <c r="B22" s="26" t="s">
        <v>88</v>
      </c>
      <c r="C22" s="26" t="s">
        <v>166</v>
      </c>
      <c r="D22" s="26">
        <v>45</v>
      </c>
    </row>
    <row r="23" spans="1:4">
      <c r="A23" s="26" t="s">
        <v>171</v>
      </c>
      <c r="B23" s="26" t="s">
        <v>89</v>
      </c>
      <c r="C23" s="26" t="s">
        <v>168</v>
      </c>
      <c r="D23" s="26">
        <v>117</v>
      </c>
    </row>
    <row r="24" spans="1:4">
      <c r="A24" s="26" t="s">
        <v>171</v>
      </c>
      <c r="B24" s="26" t="s">
        <v>88</v>
      </c>
      <c r="C24" s="26" t="s">
        <v>170</v>
      </c>
      <c r="D24" s="26">
        <v>50</v>
      </c>
    </row>
    <row r="25" spans="1:4">
      <c r="A25" s="26" t="s">
        <v>171</v>
      </c>
      <c r="B25" s="26" t="s">
        <v>89</v>
      </c>
      <c r="C25" s="26" t="s">
        <v>172</v>
      </c>
      <c r="D25" s="26">
        <v>369</v>
      </c>
    </row>
    <row r="26" spans="1:4">
      <c r="A26" s="26" t="s">
        <v>176</v>
      </c>
      <c r="B26" s="26" t="s">
        <v>88</v>
      </c>
      <c r="C26" s="26" t="s">
        <v>173</v>
      </c>
      <c r="D26" s="26">
        <v>47</v>
      </c>
    </row>
    <row r="27" spans="1:4">
      <c r="A27" s="26" t="s">
        <v>176</v>
      </c>
      <c r="B27" s="26" t="s">
        <v>89</v>
      </c>
      <c r="C27" s="26" t="s">
        <v>166</v>
      </c>
      <c r="D27" s="26">
        <v>131</v>
      </c>
    </row>
    <row r="28" spans="1:4">
      <c r="A28" s="26" t="s">
        <v>176</v>
      </c>
      <c r="B28" s="26" t="s">
        <v>88</v>
      </c>
      <c r="C28" s="26" t="s">
        <v>168</v>
      </c>
      <c r="D28" s="26">
        <v>364</v>
      </c>
    </row>
    <row r="29" spans="1:4">
      <c r="A29" s="26" t="s">
        <v>176</v>
      </c>
      <c r="B29" s="26" t="s">
        <v>89</v>
      </c>
      <c r="C29" s="26" t="s">
        <v>170</v>
      </c>
      <c r="D29" s="26">
        <v>288</v>
      </c>
    </row>
    <row r="30" spans="1:4">
      <c r="A30" s="26" t="s">
        <v>176</v>
      </c>
      <c r="B30" s="26" t="s">
        <v>88</v>
      </c>
      <c r="C30" s="26" t="s">
        <v>172</v>
      </c>
      <c r="D30" s="26">
        <v>68</v>
      </c>
    </row>
    <row r="31" spans="1:4">
      <c r="A31" s="26" t="s">
        <v>176</v>
      </c>
      <c r="B31" s="26" t="s">
        <v>89</v>
      </c>
      <c r="C31" s="26" t="s">
        <v>173</v>
      </c>
      <c r="D31" s="26">
        <v>373</v>
      </c>
    </row>
    <row r="32" spans="1:4">
      <c r="A32" s="26" t="s">
        <v>176</v>
      </c>
      <c r="B32" s="26" t="s">
        <v>88</v>
      </c>
      <c r="C32" s="26" t="s">
        <v>166</v>
      </c>
      <c r="D32" s="26">
        <v>117</v>
      </c>
    </row>
  </sheetData>
  <conditionalFormatting pivot="1" sqref="H4:I8 H10:I14">
    <cfRule type="iconSet" priority="1">
      <iconSet iconSet="4Rating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1"/>
  <dimension ref="A1:G20"/>
  <sheetViews>
    <sheetView workbookViewId="0">
      <selection activeCell="C3" sqref="C3:C10"/>
    </sheetView>
  </sheetViews>
  <sheetFormatPr defaultRowHeight="15"/>
  <cols>
    <col min="1" max="3" width="11.77734375" customWidth="1"/>
    <col min="4" max="4" width="4.21875" bestFit="1" customWidth="1"/>
    <col min="5" max="5" width="11.77734375" customWidth="1"/>
    <col min="6" max="6" width="3" customWidth="1"/>
    <col min="7" max="7" width="10" bestFit="1" customWidth="1"/>
  </cols>
  <sheetData>
    <row r="1" spans="1:7">
      <c r="A1" s="5" t="s">
        <v>88</v>
      </c>
      <c r="B1">
        <v>12</v>
      </c>
    </row>
    <row r="2" spans="1:7" ht="15.75">
      <c r="A2" s="5" t="s">
        <v>89</v>
      </c>
      <c r="B2">
        <v>22</v>
      </c>
      <c r="C2" s="17" t="s">
        <v>94</v>
      </c>
      <c r="D2" s="18" t="s">
        <v>92</v>
      </c>
      <c r="E2" s="12" t="s">
        <v>93</v>
      </c>
      <c r="G2" s="5"/>
    </row>
    <row r="3" spans="1:7">
      <c r="A3" s="5" t="s">
        <v>90</v>
      </c>
      <c r="B3">
        <v>9</v>
      </c>
      <c r="C3">
        <v>9</v>
      </c>
      <c r="D3" s="9">
        <v>20</v>
      </c>
      <c r="E3" s="10">
        <v>5</v>
      </c>
    </row>
    <row r="4" spans="1:7">
      <c r="A4" s="5" t="s">
        <v>91</v>
      </c>
      <c r="B4">
        <v>2</v>
      </c>
      <c r="C4">
        <v>12</v>
      </c>
      <c r="D4" s="9">
        <v>30</v>
      </c>
      <c r="E4" s="10">
        <v>14</v>
      </c>
    </row>
    <row r="5" spans="1:7">
      <c r="A5" s="5" t="s">
        <v>104</v>
      </c>
      <c r="B5">
        <v>1</v>
      </c>
      <c r="C5">
        <v>16</v>
      </c>
      <c r="D5" s="9">
        <v>40</v>
      </c>
      <c r="E5" s="10">
        <v>20</v>
      </c>
    </row>
    <row r="6" spans="1:7">
      <c r="C6">
        <v>21</v>
      </c>
      <c r="D6" s="9">
        <v>50</v>
      </c>
      <c r="E6" s="10">
        <v>24</v>
      </c>
    </row>
    <row r="7" spans="1:7">
      <c r="A7" s="5" t="s">
        <v>88</v>
      </c>
      <c r="B7">
        <v>12</v>
      </c>
      <c r="C7">
        <v>10</v>
      </c>
      <c r="D7" s="9">
        <v>60</v>
      </c>
      <c r="E7" s="10">
        <v>10</v>
      </c>
    </row>
    <row r="8" spans="1:7">
      <c r="A8" s="5" t="s">
        <v>89</v>
      </c>
      <c r="B8">
        <v>22</v>
      </c>
      <c r="C8">
        <v>9</v>
      </c>
      <c r="D8" s="9">
        <v>70</v>
      </c>
      <c r="E8" s="10">
        <v>7</v>
      </c>
    </row>
    <row r="9" spans="1:7">
      <c r="A9" s="5" t="s">
        <v>90</v>
      </c>
      <c r="B9">
        <v>9</v>
      </c>
      <c r="C9">
        <v>6</v>
      </c>
      <c r="D9" s="9">
        <v>80</v>
      </c>
      <c r="E9" s="10">
        <v>5</v>
      </c>
    </row>
    <row r="10" spans="1:7">
      <c r="A10" s="5" t="s">
        <v>91</v>
      </c>
      <c r="B10">
        <v>2</v>
      </c>
      <c r="C10">
        <v>5</v>
      </c>
      <c r="D10" s="9">
        <v>90</v>
      </c>
      <c r="E10" s="10">
        <v>0</v>
      </c>
    </row>
    <row r="11" spans="1:7">
      <c r="A11" s="5" t="s">
        <v>104</v>
      </c>
      <c r="B11">
        <v>1</v>
      </c>
    </row>
    <row r="12" spans="1:7">
      <c r="A12" s="5"/>
    </row>
    <row r="13" spans="1:7" ht="30">
      <c r="A13" s="12" t="s">
        <v>97</v>
      </c>
      <c r="B13" s="16" t="s">
        <v>103</v>
      </c>
      <c r="C13" s="16" t="s">
        <v>103</v>
      </c>
      <c r="E13" s="20" t="s">
        <v>103</v>
      </c>
    </row>
    <row r="14" spans="1:7">
      <c r="A14" s="5" t="s">
        <v>75</v>
      </c>
      <c r="B14" s="15">
        <v>8.0000000000000002E-3</v>
      </c>
      <c r="C14" s="15">
        <v>8.0000000000000002E-3</v>
      </c>
      <c r="E14" s="15">
        <v>8.0000000000000002E-3</v>
      </c>
    </row>
    <row r="15" spans="1:7">
      <c r="A15" s="5" t="s">
        <v>100</v>
      </c>
      <c r="B15" s="15">
        <v>4.4999999999999998E-2</v>
      </c>
      <c r="C15" s="15">
        <v>4.4999999999999998E-2</v>
      </c>
      <c r="E15" s="15">
        <v>4.4999999999999998E-2</v>
      </c>
    </row>
    <row r="16" spans="1:7">
      <c r="A16" s="5" t="s">
        <v>98</v>
      </c>
      <c r="B16" s="15">
        <v>3.5999999999999997E-2</v>
      </c>
      <c r="C16" s="15">
        <v>3.5999999999999997E-2</v>
      </c>
      <c r="E16" s="15">
        <v>3.5999999999999997E-2</v>
      </c>
    </row>
    <row r="17" spans="1:5">
      <c r="A17" s="5" t="s">
        <v>101</v>
      </c>
      <c r="B17" s="19">
        <v>-3.3000000000000002E-2</v>
      </c>
      <c r="C17" s="19">
        <v>-3.3000000000000002E-2</v>
      </c>
      <c r="E17" s="19">
        <f>C17</f>
        <v>-3.3000000000000002E-2</v>
      </c>
    </row>
    <row r="18" spans="1:5">
      <c r="A18" s="5" t="s">
        <v>82</v>
      </c>
      <c r="B18" s="19">
        <v>-1.9E-2</v>
      </c>
      <c r="C18" s="19">
        <v>-1.9E-2</v>
      </c>
      <c r="E18" s="19">
        <v>-1.9E-2</v>
      </c>
    </row>
    <row r="19" spans="1:5">
      <c r="A19" s="5" t="s">
        <v>102</v>
      </c>
      <c r="B19" s="19">
        <v>-1.2999999999999999E-2</v>
      </c>
      <c r="C19" s="19">
        <v>-1.2999999999999999E-2</v>
      </c>
      <c r="E19" s="19">
        <v>-1.2999999999999999E-2</v>
      </c>
    </row>
    <row r="20" spans="1:5">
      <c r="A20" s="5" t="s">
        <v>99</v>
      </c>
      <c r="B20" s="15">
        <v>3.3000000000000002E-2</v>
      </c>
      <c r="C20" s="15">
        <v>3.3000000000000002E-2</v>
      </c>
      <c r="E20" s="15">
        <v>3.3000000000000002E-2</v>
      </c>
    </row>
  </sheetData>
  <sortState ref="A13:B19">
    <sortCondition ref="A13"/>
  </sortState>
  <conditionalFormatting sqref="C3:C10">
    <cfRule type="dataBar" priority="7">
      <dataBar>
        <cfvo type="min"/>
        <cfvo type="num" val="25"/>
        <color rgb="FFD6007B"/>
      </dataBar>
      <extLst>
        <ext xmlns:x14="http://schemas.microsoft.com/office/spreadsheetml/2009/9/main" uri="{B025F937-C7B1-47D3-B67F-A62EFF666E3E}">
          <x14:id>{0B9A3EF1-5B69-4003-9A3B-4A8A143E001F}</x14:id>
        </ext>
      </extLst>
    </cfRule>
  </conditionalFormatting>
  <conditionalFormatting sqref="E3:E10">
    <cfRule type="dataBar" priority="6">
      <dataBar>
        <cfvo type="min"/>
        <cfvo type="num" val="25"/>
        <color rgb="FF008AEF"/>
      </dataBar>
      <extLst>
        <ext xmlns:x14="http://schemas.microsoft.com/office/spreadsheetml/2009/9/main" uri="{B025F937-C7B1-47D3-B67F-A62EFF666E3E}">
          <x14:id>{546F2AA6-3423-4EFD-8395-61B79545F2B2}</x14:id>
        </ext>
      </extLst>
    </cfRule>
  </conditionalFormatting>
  <conditionalFormatting sqref="B14:B20">
    <cfRule type="dataBar" priority="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{F207BABB-14F0-4827-8BB7-FC47F6ADEC6C}</x14:id>
        </ext>
      </extLst>
    </cfRule>
  </conditionalFormatting>
  <conditionalFormatting sqref="E14:E20">
    <cfRule type="dataBar" priority="4">
      <dataBar showValue="0">
        <cfvo type="num" val="-0.05"/>
        <cfvo type="num" val="0.05"/>
        <color rgb="FF008AEF"/>
      </dataBar>
      <extLst>
        <ext xmlns:x14="http://schemas.microsoft.com/office/spreadsheetml/2009/9/main" uri="{B025F937-C7B1-47D3-B67F-A62EFF666E3E}">
          <x14:id>{9A9C7139-7B60-4B5D-9D7A-4EF4ED2F4E38}</x14:id>
        </ext>
      </extLst>
    </cfRule>
  </conditionalFormatting>
  <conditionalFormatting sqref="B1:B5"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{F912B314-69B9-47A2-AC34-FC4F6EDED3DB}</x14:id>
        </ext>
      </extLst>
    </cfRule>
  </conditionalFormatting>
  <conditionalFormatting sqref="B7:B11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{309ED88C-C208-49FD-A62D-5E9617F1F74C}</x14:id>
        </ext>
      </extLst>
    </cfRule>
  </conditionalFormatting>
  <conditionalFormatting sqref="C14:C20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{49E05823-39AB-4DF5-B80C-7B050E4126A7}</x14:id>
        </ext>
      </extLst>
    </cfRule>
  </conditionalFormatting>
  <pageMargins left="0.7" right="0.7" top="0.75" bottom="0.75" header="0.3" footer="0.3"/>
  <pageSetup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B9A3EF1-5B69-4003-9A3B-4A8A143E001F}">
            <x14:dataBar minLength="0" maxLength="100" border="1" direction="rightToLeft" negativeBarBorderColorSameAsPositive="0">
              <x14:cfvo type="autoMin"/>
              <x14:cfvo type="num">
                <xm:f>25</xm:f>
              </x14:cfvo>
              <x14:borderColor theme="1"/>
              <x14:negativeFillColor rgb="FFFF0000"/>
              <x14:negativeBorderColor rgb="FFFF0000"/>
              <x14:axisColor rgb="FF000000"/>
            </x14:dataBar>
          </x14:cfRule>
          <xm:sqref>C3:C10</xm:sqref>
        </x14:conditionalFormatting>
        <x14:conditionalFormatting xmlns:xm="http://schemas.microsoft.com/office/excel/2006/main">
          <x14:cfRule type="dataBar" id="{546F2AA6-3423-4EFD-8395-61B79545F2B2}">
            <x14:dataBar minLength="0" maxLength="100" border="1" negativeBarBorderColorSameAsPositive="0">
              <x14:cfvo type="autoMin"/>
              <x14:cfvo type="num">
                <xm:f>25</xm:f>
              </x14:cfvo>
              <x14:borderColor theme="1"/>
              <x14:negativeFillColor rgb="FFFF0000"/>
              <x14:negativeBorderColor rgb="FFFF0000"/>
              <x14:axisColor rgb="FF000000"/>
            </x14:dataBar>
          </x14:cfRule>
          <xm:sqref>E3:E10</xm:sqref>
        </x14:conditionalFormatting>
        <x14:conditionalFormatting xmlns:xm="http://schemas.microsoft.com/office/excel/2006/main">
          <x14:cfRule type="dataBar" id="{F207BABB-14F0-4827-8BB7-FC47F6ADEC6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B14:B20</xm:sqref>
        </x14:conditionalFormatting>
        <x14:conditionalFormatting xmlns:xm="http://schemas.microsoft.com/office/excel/2006/main">
          <x14:cfRule type="dataBar" id="{9A9C7139-7B60-4B5D-9D7A-4EF4ED2F4E38}">
            <x14:dataBar minLength="0" maxLength="100" axisPosition="none">
              <x14:cfvo type="num">
                <xm:f>-0.05</xm:f>
              </x14:cfvo>
              <x14:cfvo type="num">
                <xm:f>0.05</xm:f>
              </x14:cfvo>
              <x14:negativeFillColor rgb="FFFF0000"/>
            </x14:dataBar>
          </x14:cfRule>
          <xm:sqref>E14:E20</xm:sqref>
        </x14:conditionalFormatting>
        <x14:conditionalFormatting xmlns:xm="http://schemas.microsoft.com/office/excel/2006/main">
          <x14:cfRule type="dataBar" id="{F912B314-69B9-47A2-AC34-FC4F6EDED3D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B1:B5</xm:sqref>
        </x14:conditionalFormatting>
        <x14:conditionalFormatting xmlns:xm="http://schemas.microsoft.com/office/excel/2006/main">
          <x14:cfRule type="dataBar" id="{309ED88C-C208-49FD-A62D-5E9617F1F74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B7:B11</xm:sqref>
        </x14:conditionalFormatting>
        <x14:conditionalFormatting xmlns:xm="http://schemas.microsoft.com/office/excel/2006/main">
          <x14:cfRule type="dataBar" id="{49E05823-39AB-4DF5-B80C-7B050E4126A7}">
            <x14:dataBar minLength="0" maxLength="100" border="1" negativeBarBorderColorSameAsPositive="0" axisPosition="middle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C14:C20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52"/>
  <sheetViews>
    <sheetView topLeftCell="E1" workbookViewId="0">
      <selection activeCell="L3" sqref="L3"/>
    </sheetView>
  </sheetViews>
  <sheetFormatPr defaultRowHeight="15"/>
  <cols>
    <col min="1" max="1" width="13.44140625" bestFit="1" customWidth="1"/>
    <col min="5" max="5" width="13.44140625" bestFit="1" customWidth="1"/>
    <col min="6" max="6" width="9.6640625" customWidth="1"/>
    <col min="7" max="7" width="1.77734375" customWidth="1"/>
    <col min="8" max="8" width="13.44140625" bestFit="1" customWidth="1"/>
    <col min="10" max="10" width="1.77734375" customWidth="1"/>
    <col min="11" max="11" width="12.44140625" bestFit="1" customWidth="1"/>
  </cols>
  <sheetData>
    <row r="1" spans="1:12">
      <c r="E1" s="5" t="s">
        <v>96</v>
      </c>
    </row>
    <row r="3" spans="1:12">
      <c r="A3" t="s">
        <v>0</v>
      </c>
      <c r="B3" s="4">
        <v>520.4299649467207</v>
      </c>
      <c r="E3" t="s">
        <v>0</v>
      </c>
      <c r="F3" s="13">
        <v>520.4299649467207</v>
      </c>
      <c r="G3" s="14"/>
      <c r="H3" s="14" t="s">
        <v>17</v>
      </c>
      <c r="I3" s="13">
        <v>550.04437030458394</v>
      </c>
      <c r="J3" s="14"/>
      <c r="K3" s="14" t="s">
        <v>34</v>
      </c>
      <c r="L3" s="13">
        <v>1496.8741013979295</v>
      </c>
    </row>
    <row r="4" spans="1:12">
      <c r="A4" t="s">
        <v>1</v>
      </c>
      <c r="B4" s="4">
        <v>1.0670807030121956</v>
      </c>
      <c r="E4" t="s">
        <v>1</v>
      </c>
      <c r="F4" s="13">
        <v>1.0670807030121956</v>
      </c>
      <c r="G4" s="14"/>
      <c r="H4" s="14" t="s">
        <v>18</v>
      </c>
      <c r="I4" s="13">
        <v>68.365494397166046</v>
      </c>
      <c r="J4" s="14"/>
      <c r="K4" s="14" t="s">
        <v>35</v>
      </c>
      <c r="L4" s="13">
        <v>822.36834832963063</v>
      </c>
    </row>
    <row r="5" spans="1:12">
      <c r="A5" t="s">
        <v>2</v>
      </c>
      <c r="B5" s="4">
        <v>418.5650192362836</v>
      </c>
      <c r="E5" t="s">
        <v>2</v>
      </c>
      <c r="F5" s="13">
        <v>418.5650192362836</v>
      </c>
      <c r="G5" s="14"/>
      <c r="H5" s="14" t="s">
        <v>19</v>
      </c>
      <c r="I5" s="13">
        <v>243.7102457079387</v>
      </c>
      <c r="J5" s="14"/>
      <c r="K5" s="14" t="s">
        <v>36</v>
      </c>
      <c r="L5" s="13">
        <v>815.73230356276179</v>
      </c>
    </row>
    <row r="6" spans="1:12">
      <c r="A6" t="s">
        <v>3</v>
      </c>
      <c r="B6" s="4">
        <v>1720.6919586082424</v>
      </c>
      <c r="E6" t="s">
        <v>3</v>
      </c>
      <c r="F6" s="13">
        <v>1720.6919586082424</v>
      </c>
      <c r="G6" s="14"/>
      <c r="H6" s="14" t="s">
        <v>20</v>
      </c>
      <c r="I6" s="13">
        <v>150.49888046174161</v>
      </c>
      <c r="J6" s="14"/>
      <c r="K6" s="14" t="s">
        <v>37</v>
      </c>
      <c r="L6" s="13">
        <v>1102.4100864782229</v>
      </c>
    </row>
    <row r="7" spans="1:12">
      <c r="A7" t="s">
        <v>4</v>
      </c>
      <c r="B7" s="4">
        <v>10168.351641429867</v>
      </c>
      <c r="E7" t="s">
        <v>4</v>
      </c>
      <c r="F7" s="13">
        <v>10168.351641429867</v>
      </c>
      <c r="G7" s="14"/>
      <c r="H7" s="14" t="s">
        <v>21</v>
      </c>
      <c r="I7" s="13">
        <v>960.74035996783698</v>
      </c>
      <c r="J7" s="14"/>
      <c r="K7" s="14" t="s">
        <v>38</v>
      </c>
      <c r="L7" s="13">
        <v>4.8032844562894628</v>
      </c>
    </row>
    <row r="8" spans="1:12">
      <c r="A8" t="s">
        <v>5</v>
      </c>
      <c r="B8" s="4">
        <v>675.48375148798721</v>
      </c>
      <c r="E8" t="s">
        <v>5</v>
      </c>
      <c r="F8" s="13">
        <v>675.48375148798721</v>
      </c>
      <c r="G8" s="14"/>
      <c r="H8" s="14" t="s">
        <v>22</v>
      </c>
      <c r="I8" s="13">
        <v>2869.0693965169357</v>
      </c>
      <c r="J8" s="14"/>
      <c r="K8" s="14" t="s">
        <v>39</v>
      </c>
      <c r="L8" s="13">
        <v>334.19068613095789</v>
      </c>
    </row>
    <row r="9" spans="1:12">
      <c r="A9" t="s">
        <v>6</v>
      </c>
      <c r="B9" s="4">
        <v>55.848766854798399</v>
      </c>
      <c r="E9" t="s">
        <v>6</v>
      </c>
      <c r="F9" s="13">
        <v>55.848766854798399</v>
      </c>
      <c r="G9" s="14"/>
      <c r="H9" s="14" t="s">
        <v>23</v>
      </c>
      <c r="I9" s="13">
        <v>917.82694320347002</v>
      </c>
      <c r="J9" s="14"/>
      <c r="K9" s="14" t="s">
        <v>40</v>
      </c>
      <c r="L9" s="13">
        <v>1230.9012845931732</v>
      </c>
    </row>
    <row r="10" spans="1:12">
      <c r="A10" t="s">
        <v>7</v>
      </c>
      <c r="B10" s="4">
        <v>148.4767840470289</v>
      </c>
      <c r="E10" t="s">
        <v>7</v>
      </c>
      <c r="F10" s="13">
        <v>148.4767840470289</v>
      </c>
      <c r="G10" s="14"/>
      <c r="H10" s="14" t="s">
        <v>24</v>
      </c>
      <c r="I10" s="13">
        <v>1317.1828965760567</v>
      </c>
      <c r="J10" s="14"/>
      <c r="K10" s="14" t="s">
        <v>41</v>
      </c>
      <c r="L10" s="13">
        <v>761.30738000954148</v>
      </c>
    </row>
    <row r="11" spans="1:12">
      <c r="A11" t="s">
        <v>8</v>
      </c>
      <c r="B11" s="4">
        <v>1261.3884793111147</v>
      </c>
      <c r="E11" t="s">
        <v>8</v>
      </c>
      <c r="F11" s="13">
        <v>1261.3884793111147</v>
      </c>
      <c r="G11" s="14"/>
      <c r="H11" s="14" t="s">
        <v>25</v>
      </c>
      <c r="I11" s="13">
        <v>520.060833298803</v>
      </c>
      <c r="J11" s="14"/>
      <c r="K11" s="14" t="s">
        <v>42</v>
      </c>
      <c r="L11" s="13">
        <v>3526.3231570620683</v>
      </c>
    </row>
    <row r="12" spans="1:12">
      <c r="A12" t="s">
        <v>9</v>
      </c>
      <c r="B12" s="4">
        <v>1070.439907851701</v>
      </c>
      <c r="E12" t="s">
        <v>9</v>
      </c>
      <c r="F12" s="13">
        <v>1070.439907851701</v>
      </c>
      <c r="G12" s="14"/>
      <c r="H12" s="14" t="s">
        <v>26</v>
      </c>
      <c r="I12" s="13">
        <v>2825.2982924154057</v>
      </c>
      <c r="J12" s="14"/>
      <c r="K12" s="14" t="s">
        <v>43</v>
      </c>
      <c r="L12" s="13">
        <v>221.45642248804845</v>
      </c>
    </row>
    <row r="13" spans="1:12">
      <c r="A13" t="s">
        <v>10</v>
      </c>
      <c r="B13" s="4">
        <v>78.673264031741112</v>
      </c>
      <c r="E13" t="s">
        <v>10</v>
      </c>
      <c r="F13" s="13">
        <v>78.673264031741112</v>
      </c>
      <c r="G13" s="14"/>
      <c r="H13" s="14" t="s">
        <v>27</v>
      </c>
      <c r="I13" s="13">
        <v>45.051831116170852</v>
      </c>
      <c r="J13" s="14"/>
      <c r="K13" s="14" t="s">
        <v>44</v>
      </c>
      <c r="L13" s="13">
        <v>38.125866628663729</v>
      </c>
    </row>
    <row r="14" spans="1:12">
      <c r="A14" t="s">
        <v>11</v>
      </c>
      <c r="B14" s="4">
        <v>856.0889705553119</v>
      </c>
      <c r="E14" t="s">
        <v>11</v>
      </c>
      <c r="F14" s="13">
        <v>856.0889705553119</v>
      </c>
      <c r="G14" s="14"/>
      <c r="H14" s="14" t="s">
        <v>28</v>
      </c>
      <c r="I14" s="13">
        <v>10.074015235597276</v>
      </c>
      <c r="J14" s="14"/>
      <c r="K14" s="14" t="s">
        <v>45</v>
      </c>
      <c r="L14" s="13">
        <v>552.15768955542842</v>
      </c>
    </row>
    <row r="15" spans="1:12">
      <c r="A15" t="s">
        <v>12</v>
      </c>
      <c r="B15" s="4">
        <v>3282.1343739427639</v>
      </c>
      <c r="E15" t="s">
        <v>12</v>
      </c>
      <c r="F15" s="13">
        <v>3282.1343739427639</v>
      </c>
      <c r="G15" s="14"/>
      <c r="H15" s="14" t="s">
        <v>29</v>
      </c>
      <c r="I15" s="13">
        <v>158.05460894721159</v>
      </c>
      <c r="J15" s="14"/>
      <c r="K15" s="14" t="s">
        <v>46</v>
      </c>
      <c r="L15" s="13">
        <v>2035.4535457063173</v>
      </c>
    </row>
    <row r="16" spans="1:12">
      <c r="A16" t="s">
        <v>13</v>
      </c>
      <c r="B16" s="4">
        <v>1846.5064369067543</v>
      </c>
      <c r="E16" t="s">
        <v>13</v>
      </c>
      <c r="F16" s="13">
        <v>1846.5064369067543</v>
      </c>
      <c r="G16" s="14"/>
      <c r="H16" s="14" t="s">
        <v>30</v>
      </c>
      <c r="I16" s="13">
        <v>187.13984357714918</v>
      </c>
      <c r="J16" s="14"/>
      <c r="K16" s="14" t="s">
        <v>47</v>
      </c>
      <c r="L16" s="13">
        <v>39.330268644230159</v>
      </c>
    </row>
    <row r="17" spans="1:12">
      <c r="A17" t="s">
        <v>14</v>
      </c>
      <c r="B17" s="4">
        <v>4016.7431916171572</v>
      </c>
      <c r="E17" t="s">
        <v>14</v>
      </c>
      <c r="F17" s="13">
        <v>4016.7431916171572</v>
      </c>
      <c r="G17" s="14"/>
      <c r="H17" s="14" t="s">
        <v>31</v>
      </c>
      <c r="I17" s="13">
        <v>564.66871981321924</v>
      </c>
      <c r="J17" s="14"/>
      <c r="K17" s="14" t="s">
        <v>48</v>
      </c>
      <c r="L17" s="13">
        <v>1428.9457560871313</v>
      </c>
    </row>
    <row r="18" spans="1:12">
      <c r="A18" t="s">
        <v>15</v>
      </c>
      <c r="B18" s="4">
        <v>2773.3440517003287</v>
      </c>
      <c r="E18" t="s">
        <v>15</v>
      </c>
      <c r="F18" s="13">
        <v>2773.3440517003287</v>
      </c>
      <c r="G18" s="14"/>
      <c r="H18" s="14" t="s">
        <v>32</v>
      </c>
      <c r="I18" s="13">
        <v>1614.8070606410286</v>
      </c>
      <c r="J18" s="14"/>
      <c r="K18" s="14" t="s">
        <v>49</v>
      </c>
      <c r="L18" s="13">
        <v>44.491528973100721</v>
      </c>
    </row>
    <row r="19" spans="1:12">
      <c r="A19" t="s">
        <v>16</v>
      </c>
      <c r="B19" s="4">
        <v>1073.8222003131918</v>
      </c>
      <c r="E19" t="s">
        <v>16</v>
      </c>
      <c r="F19" s="13">
        <v>1073.8222003131918</v>
      </c>
      <c r="G19" s="14"/>
      <c r="H19" s="14" t="s">
        <v>33</v>
      </c>
      <c r="I19" s="13">
        <v>1967.5567997766207</v>
      </c>
      <c r="J19" s="14"/>
      <c r="K19" s="14"/>
      <c r="L19" s="14"/>
    </row>
    <row r="20" spans="1:12">
      <c r="A20" t="s">
        <v>17</v>
      </c>
      <c r="B20" s="4">
        <v>550.04437030458394</v>
      </c>
    </row>
    <row r="21" spans="1:12">
      <c r="A21" t="s">
        <v>18</v>
      </c>
      <c r="B21" s="4">
        <v>68.365494397166046</v>
      </c>
    </row>
    <row r="22" spans="1:12">
      <c r="A22" t="s">
        <v>19</v>
      </c>
      <c r="B22" s="4">
        <v>243.7102457079387</v>
      </c>
    </row>
    <row r="23" spans="1:12">
      <c r="A23" t="s">
        <v>20</v>
      </c>
      <c r="B23" s="4">
        <v>150.49888046174161</v>
      </c>
    </row>
    <row r="24" spans="1:12">
      <c r="A24" t="s">
        <v>21</v>
      </c>
      <c r="B24" s="4">
        <v>960.74035996783698</v>
      </c>
    </row>
    <row r="25" spans="1:12">
      <c r="A25" t="s">
        <v>22</v>
      </c>
      <c r="B25" s="4">
        <v>2869.0693965169357</v>
      </c>
    </row>
    <row r="26" spans="1:12">
      <c r="A26" t="s">
        <v>23</v>
      </c>
      <c r="B26" s="4">
        <v>917.82694320347002</v>
      </c>
    </row>
    <row r="27" spans="1:12">
      <c r="A27" t="s">
        <v>24</v>
      </c>
      <c r="B27" s="4">
        <v>1317.1828965760567</v>
      </c>
    </row>
    <row r="28" spans="1:12">
      <c r="A28" t="s">
        <v>25</v>
      </c>
      <c r="B28" s="4">
        <v>520.060833298803</v>
      </c>
    </row>
    <row r="29" spans="1:12">
      <c r="A29" t="s">
        <v>26</v>
      </c>
      <c r="B29" s="4">
        <v>2825.2982924154057</v>
      </c>
    </row>
    <row r="30" spans="1:12">
      <c r="A30" t="s">
        <v>27</v>
      </c>
      <c r="B30" s="4">
        <v>45.051831116170852</v>
      </c>
    </row>
    <row r="31" spans="1:12">
      <c r="A31" t="s">
        <v>28</v>
      </c>
      <c r="B31" s="4">
        <v>10.074015235597276</v>
      </c>
    </row>
    <row r="32" spans="1:12">
      <c r="A32" t="s">
        <v>29</v>
      </c>
      <c r="B32" s="4">
        <v>158.05460894721159</v>
      </c>
    </row>
    <row r="33" spans="1:6">
      <c r="A33" t="s">
        <v>30</v>
      </c>
      <c r="B33" s="4">
        <v>187.13984357714918</v>
      </c>
    </row>
    <row r="34" spans="1:6">
      <c r="A34" t="s">
        <v>31</v>
      </c>
      <c r="B34" s="4">
        <v>564.66871981321924</v>
      </c>
    </row>
    <row r="35" spans="1:6">
      <c r="A35" t="s">
        <v>32</v>
      </c>
      <c r="B35" s="4">
        <v>1614.8070606410286</v>
      </c>
    </row>
    <row r="36" spans="1:6">
      <c r="A36" t="s">
        <v>33</v>
      </c>
      <c r="B36" s="4">
        <v>1967.5567997766207</v>
      </c>
    </row>
    <row r="37" spans="1:6">
      <c r="A37" t="s">
        <v>34</v>
      </c>
      <c r="B37" s="4">
        <v>1496.8741013979295</v>
      </c>
      <c r="F37" s="4"/>
    </row>
    <row r="38" spans="1:6">
      <c r="A38" t="s">
        <v>35</v>
      </c>
      <c r="B38" s="4">
        <v>822.36834832963063</v>
      </c>
      <c r="F38" s="4"/>
    </row>
    <row r="39" spans="1:6">
      <c r="A39" t="s">
        <v>36</v>
      </c>
      <c r="B39" s="4">
        <v>815.73230356276179</v>
      </c>
      <c r="F39" s="4"/>
    </row>
    <row r="40" spans="1:6">
      <c r="A40" t="s">
        <v>37</v>
      </c>
      <c r="B40" s="4">
        <v>1102.4100864782229</v>
      </c>
      <c r="F40" s="4"/>
    </row>
    <row r="41" spans="1:6">
      <c r="A41" t="s">
        <v>38</v>
      </c>
      <c r="B41" s="4">
        <v>4.8032844562894628</v>
      </c>
      <c r="F41" s="4"/>
    </row>
    <row r="42" spans="1:6">
      <c r="A42" t="s">
        <v>39</v>
      </c>
      <c r="B42" s="4">
        <v>334.19068613095789</v>
      </c>
      <c r="F42" s="4"/>
    </row>
    <row r="43" spans="1:6">
      <c r="A43" t="s">
        <v>40</v>
      </c>
      <c r="B43" s="4">
        <v>1230.9012845931732</v>
      </c>
      <c r="F43" s="4"/>
    </row>
    <row r="44" spans="1:6">
      <c r="A44" t="s">
        <v>41</v>
      </c>
      <c r="B44" s="4">
        <v>761.30738000954148</v>
      </c>
      <c r="F44" s="4"/>
    </row>
    <row r="45" spans="1:6">
      <c r="A45" t="s">
        <v>42</v>
      </c>
      <c r="B45" s="4">
        <v>3526.3231570620683</v>
      </c>
      <c r="F45" s="4"/>
    </row>
    <row r="46" spans="1:6">
      <c r="A46" t="s">
        <v>43</v>
      </c>
      <c r="B46" s="4">
        <v>221.45642248804845</v>
      </c>
      <c r="F46" s="4"/>
    </row>
    <row r="47" spans="1:6">
      <c r="A47" t="s">
        <v>44</v>
      </c>
      <c r="B47" s="4">
        <v>38.125866628663729</v>
      </c>
      <c r="F47" s="4"/>
    </row>
    <row r="48" spans="1:6">
      <c r="A48" t="s">
        <v>45</v>
      </c>
      <c r="B48" s="4">
        <v>552.15768955542842</v>
      </c>
      <c r="F48" s="4"/>
    </row>
    <row r="49" spans="1:6">
      <c r="A49" t="s">
        <v>46</v>
      </c>
      <c r="B49" s="4">
        <v>2035.4535457063173</v>
      </c>
      <c r="F49" s="4"/>
    </row>
    <row r="50" spans="1:6">
      <c r="A50" t="s">
        <v>47</v>
      </c>
      <c r="B50" s="4">
        <v>39.330268644230159</v>
      </c>
      <c r="F50" s="4"/>
    </row>
    <row r="51" spans="1:6">
      <c r="A51" t="s">
        <v>48</v>
      </c>
      <c r="B51" s="4">
        <v>1428.9457560871313</v>
      </c>
      <c r="F51" s="4"/>
    </row>
    <row r="52" spans="1:6">
      <c r="A52" t="s">
        <v>49</v>
      </c>
      <c r="B52" s="4">
        <v>44.491528973100721</v>
      </c>
      <c r="F52" s="4"/>
    </row>
  </sheetData>
  <conditionalFormatting sqref="B3:B52">
    <cfRule type="dataBar" priority="3">
      <dataBar>
        <cfvo type="min"/>
        <cfvo type="max"/>
        <color rgb="FFD6007B"/>
      </dataBar>
    </cfRule>
  </conditionalFormatting>
  <conditionalFormatting sqref="F3:F19 I3:I19 L3:L18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{E131F72D-A9D0-4080-9EE3-5EC01AEEBA93}</x14:id>
        </ext>
      </extLs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131F72D-A9D0-4080-9EE3-5EC01AEEBA93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F3:F19 I3:I19 L3:L18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73"/>
  <sheetViews>
    <sheetView topLeftCell="A22" workbookViewId="0">
      <selection activeCell="B25" sqref="B25"/>
    </sheetView>
  </sheetViews>
  <sheetFormatPr defaultRowHeight="15"/>
  <cols>
    <col min="1" max="1" width="13.44140625" customWidth="1"/>
    <col min="2" max="2" width="9.6640625" customWidth="1"/>
    <col min="3" max="3" width="1.77734375" customWidth="1"/>
    <col min="4" max="4" width="13.44140625" bestFit="1" customWidth="1"/>
    <col min="5" max="5" width="9.6640625" customWidth="1"/>
    <col min="6" max="6" width="1.77734375" customWidth="1"/>
    <col min="7" max="7" width="12.44140625" bestFit="1" customWidth="1"/>
    <col min="8" max="8" width="9.6640625" customWidth="1"/>
  </cols>
  <sheetData>
    <row r="1" spans="1:8">
      <c r="A1" s="5" t="s">
        <v>96</v>
      </c>
    </row>
    <row r="2" spans="1:8">
      <c r="A2" s="6" t="s">
        <v>54</v>
      </c>
    </row>
    <row r="4" spans="1:8">
      <c r="A4" t="s">
        <v>0</v>
      </c>
      <c r="B4" s="4">
        <v>520.4299649467207</v>
      </c>
      <c r="D4" t="s">
        <v>17</v>
      </c>
      <c r="E4" s="4">
        <v>550.04437030458394</v>
      </c>
      <c r="G4" t="s">
        <v>34</v>
      </c>
      <c r="H4" s="4">
        <v>1496.8741013979295</v>
      </c>
    </row>
    <row r="5" spans="1:8">
      <c r="A5" t="s">
        <v>1</v>
      </c>
      <c r="B5" s="4">
        <v>1.0670807030121956</v>
      </c>
      <c r="D5" t="s">
        <v>18</v>
      </c>
      <c r="E5" s="4">
        <v>68.365494397166046</v>
      </c>
      <c r="G5" t="s">
        <v>35</v>
      </c>
      <c r="H5" s="4">
        <v>822.36834832963063</v>
      </c>
    </row>
    <row r="6" spans="1:8">
      <c r="A6" t="s">
        <v>2</v>
      </c>
      <c r="B6" s="4">
        <v>418.5650192362836</v>
      </c>
      <c r="D6" t="s">
        <v>19</v>
      </c>
      <c r="E6" s="4">
        <v>243.7102457079387</v>
      </c>
      <c r="G6" t="s">
        <v>36</v>
      </c>
      <c r="H6" s="4">
        <v>815.73230356276179</v>
      </c>
    </row>
    <row r="7" spans="1:8">
      <c r="A7" t="s">
        <v>3</v>
      </c>
      <c r="B7" s="4">
        <v>1720.6919586082424</v>
      </c>
      <c r="D7" t="s">
        <v>20</v>
      </c>
      <c r="E7" s="4">
        <v>150.49888046174161</v>
      </c>
      <c r="G7" t="s">
        <v>37</v>
      </c>
      <c r="H7" s="4">
        <v>1102.4100864782229</v>
      </c>
    </row>
    <row r="8" spans="1:8">
      <c r="A8" t="s">
        <v>4</v>
      </c>
      <c r="B8" s="4">
        <v>10168.351641429867</v>
      </c>
      <c r="D8" t="s">
        <v>21</v>
      </c>
      <c r="E8" s="4">
        <v>960.74035996783698</v>
      </c>
      <c r="G8" t="s">
        <v>38</v>
      </c>
      <c r="H8" s="4">
        <v>4.8032844562894628</v>
      </c>
    </row>
    <row r="9" spans="1:8">
      <c r="A9" t="s">
        <v>5</v>
      </c>
      <c r="B9" s="4">
        <v>675.48375148798721</v>
      </c>
      <c r="D9" t="s">
        <v>22</v>
      </c>
      <c r="E9" s="4">
        <v>2869.0693965169357</v>
      </c>
      <c r="G9" t="s">
        <v>39</v>
      </c>
      <c r="H9" s="4">
        <v>334.19068613095789</v>
      </c>
    </row>
    <row r="10" spans="1:8">
      <c r="A10" t="s">
        <v>6</v>
      </c>
      <c r="B10" s="4">
        <v>55.848766854798399</v>
      </c>
      <c r="D10" t="s">
        <v>23</v>
      </c>
      <c r="E10" s="4">
        <v>917.82694320347002</v>
      </c>
      <c r="G10" t="s">
        <v>40</v>
      </c>
      <c r="H10" s="4">
        <v>1230.9012845931732</v>
      </c>
    </row>
    <row r="11" spans="1:8">
      <c r="A11" t="s">
        <v>7</v>
      </c>
      <c r="B11" s="4">
        <v>148.4767840470289</v>
      </c>
      <c r="D11" t="s">
        <v>24</v>
      </c>
      <c r="E11" s="4">
        <v>1317.1828965760567</v>
      </c>
      <c r="G11" t="s">
        <v>41</v>
      </c>
      <c r="H11" s="4">
        <v>761.30738000954148</v>
      </c>
    </row>
    <row r="12" spans="1:8">
      <c r="A12" t="s">
        <v>8</v>
      </c>
      <c r="B12" s="4">
        <v>1261.3884793111147</v>
      </c>
      <c r="D12" t="s">
        <v>25</v>
      </c>
      <c r="E12" s="4">
        <v>520.060833298803</v>
      </c>
      <c r="G12" t="s">
        <v>42</v>
      </c>
      <c r="H12" s="4">
        <v>3526.3231570620683</v>
      </c>
    </row>
    <row r="13" spans="1:8">
      <c r="A13" t="s">
        <v>9</v>
      </c>
      <c r="B13" s="4">
        <v>1070.439907851701</v>
      </c>
      <c r="D13" t="s">
        <v>26</v>
      </c>
      <c r="E13" s="4">
        <v>2825.2982924154057</v>
      </c>
      <c r="G13" t="s">
        <v>43</v>
      </c>
      <c r="H13" s="4">
        <v>221.45642248804845</v>
      </c>
    </row>
    <row r="14" spans="1:8">
      <c r="A14" t="s">
        <v>10</v>
      </c>
      <c r="B14" s="4">
        <v>78.673264031741112</v>
      </c>
      <c r="D14" t="s">
        <v>27</v>
      </c>
      <c r="E14" s="4">
        <v>45.051831116170852</v>
      </c>
      <c r="G14" t="s">
        <v>44</v>
      </c>
      <c r="H14" s="4">
        <v>38.125866628663729</v>
      </c>
    </row>
    <row r="15" spans="1:8">
      <c r="A15" t="s">
        <v>11</v>
      </c>
      <c r="B15" s="4">
        <v>856.0889705553119</v>
      </c>
      <c r="D15" t="s">
        <v>28</v>
      </c>
      <c r="E15" s="4">
        <v>10.074015235597276</v>
      </c>
      <c r="G15" t="s">
        <v>45</v>
      </c>
      <c r="H15" s="4">
        <v>552.15768955542842</v>
      </c>
    </row>
    <row r="16" spans="1:8">
      <c r="A16" t="s">
        <v>12</v>
      </c>
      <c r="B16" s="4">
        <v>3282.1343739427639</v>
      </c>
      <c r="D16" t="s">
        <v>29</v>
      </c>
      <c r="E16" s="4">
        <v>158.05460894721159</v>
      </c>
      <c r="G16" t="s">
        <v>46</v>
      </c>
      <c r="H16" s="4">
        <v>2035.4535457063173</v>
      </c>
    </row>
    <row r="17" spans="1:8">
      <c r="A17" t="s">
        <v>13</v>
      </c>
      <c r="B17" s="4">
        <v>1846.5064369067543</v>
      </c>
      <c r="D17" t="s">
        <v>30</v>
      </c>
      <c r="E17" s="4">
        <v>187.13984357714918</v>
      </c>
      <c r="G17" t="s">
        <v>47</v>
      </c>
      <c r="H17" s="4">
        <v>39.330268644230159</v>
      </c>
    </row>
    <row r="18" spans="1:8">
      <c r="A18" t="s">
        <v>14</v>
      </c>
      <c r="B18" s="4">
        <v>4016.7431916171572</v>
      </c>
      <c r="D18" t="s">
        <v>31</v>
      </c>
      <c r="E18" s="4">
        <v>564.66871981321924</v>
      </c>
      <c r="G18" t="s">
        <v>48</v>
      </c>
      <c r="H18" s="4">
        <v>1428.9457560871313</v>
      </c>
    </row>
    <row r="19" spans="1:8">
      <c r="A19" t="s">
        <v>15</v>
      </c>
      <c r="B19" s="4">
        <v>2773.3440517003287</v>
      </c>
      <c r="D19" t="s">
        <v>32</v>
      </c>
      <c r="E19" s="4">
        <v>1614.8070606410286</v>
      </c>
      <c r="G19" t="s">
        <v>49</v>
      </c>
      <c r="H19" s="4">
        <v>44.491528973100721</v>
      </c>
    </row>
    <row r="20" spans="1:8">
      <c r="A20" t="s">
        <v>16</v>
      </c>
      <c r="B20" s="4">
        <v>1073.8222003131918</v>
      </c>
      <c r="D20" t="s">
        <v>33</v>
      </c>
      <c r="E20" s="4">
        <v>1967.5567997766207</v>
      </c>
    </row>
    <row r="22" spans="1:8">
      <c r="A22" s="5" t="s">
        <v>105</v>
      </c>
    </row>
    <row r="23" spans="1:8">
      <c r="A23" s="6" t="s">
        <v>55</v>
      </c>
    </row>
    <row r="25" spans="1:8">
      <c r="A25" s="3" t="s">
        <v>0</v>
      </c>
      <c r="B25" s="1">
        <v>13.71027849762768</v>
      </c>
      <c r="D25" s="3" t="s">
        <v>51</v>
      </c>
      <c r="E25" s="1">
        <v>45.786886184344901</v>
      </c>
      <c r="G25" s="3" t="s">
        <v>34</v>
      </c>
      <c r="H25" s="1">
        <v>577.63681193766786</v>
      </c>
    </row>
    <row r="26" spans="1:8">
      <c r="A26" s="3" t="s">
        <v>3</v>
      </c>
      <c r="B26" s="1">
        <v>292.25672032560573</v>
      </c>
      <c r="D26" s="3" t="s">
        <v>21</v>
      </c>
      <c r="E26" s="1">
        <v>222.37298102421826</v>
      </c>
      <c r="G26" s="3" t="s">
        <v>35</v>
      </c>
      <c r="H26" s="1">
        <v>22.721527374333856</v>
      </c>
    </row>
    <row r="27" spans="1:8">
      <c r="A27" s="2" t="s">
        <v>50</v>
      </c>
      <c r="B27" s="1">
        <v>13.558419613536925</v>
      </c>
      <c r="D27" s="3" t="s">
        <v>22</v>
      </c>
      <c r="E27" s="1">
        <v>876.77016097681712</v>
      </c>
      <c r="G27" s="3" t="s">
        <v>37</v>
      </c>
      <c r="H27" s="1">
        <v>49.339811019675786</v>
      </c>
    </row>
    <row r="28" spans="1:8">
      <c r="A28" s="2" t="s">
        <v>8</v>
      </c>
      <c r="B28" s="1">
        <v>0.73350706277799083</v>
      </c>
      <c r="D28" s="3" t="s">
        <v>23</v>
      </c>
      <c r="E28" s="1">
        <v>168.56336134073908</v>
      </c>
      <c r="G28" s="3" t="s">
        <v>39</v>
      </c>
      <c r="H28" s="1">
        <v>24.669905509837893</v>
      </c>
    </row>
    <row r="29" spans="1:8">
      <c r="A29" s="3" t="s">
        <v>9</v>
      </c>
      <c r="B29" s="1">
        <v>13.036941936093196</v>
      </c>
      <c r="D29" s="3" t="s">
        <v>53</v>
      </c>
      <c r="E29" s="1">
        <v>525.83287562897215</v>
      </c>
      <c r="G29" s="3" t="s">
        <v>40</v>
      </c>
      <c r="H29" s="1">
        <v>397.12530820714659</v>
      </c>
    </row>
    <row r="30" spans="1:8">
      <c r="A30" s="3" t="s">
        <v>12</v>
      </c>
      <c r="B30" s="1">
        <v>1272.6061013001743</v>
      </c>
      <c r="D30" s="3" t="s">
        <v>26</v>
      </c>
      <c r="E30" s="1">
        <v>674.28209798259604</v>
      </c>
      <c r="G30" s="3" t="s">
        <v>52</v>
      </c>
      <c r="H30" s="1">
        <v>119.76795009421882</v>
      </c>
    </row>
    <row r="31" spans="1:8">
      <c r="A31" s="3" t="s">
        <v>13</v>
      </c>
      <c r="B31" s="1">
        <v>755.34035894349188</v>
      </c>
      <c r="D31" s="2" t="s">
        <v>29</v>
      </c>
      <c r="E31" s="1">
        <v>7.3006874842121903</v>
      </c>
      <c r="G31" s="3" t="s">
        <v>42</v>
      </c>
      <c r="H31" s="1">
        <v>17.134266544579628</v>
      </c>
    </row>
    <row r="32" spans="1:8">
      <c r="A32" s="3" t="s">
        <v>14</v>
      </c>
      <c r="B32" s="1">
        <v>1526.1817851120968</v>
      </c>
      <c r="D32" s="3" t="s">
        <v>31</v>
      </c>
      <c r="E32" s="1">
        <v>22.624108467558656</v>
      </c>
      <c r="G32" s="3" t="s">
        <v>45</v>
      </c>
      <c r="H32" s="1">
        <v>43.838508048840865</v>
      </c>
    </row>
    <row r="33" spans="1:8">
      <c r="A33" s="3" t="s">
        <v>15</v>
      </c>
      <c r="B33" s="1">
        <v>302.14187410132473</v>
      </c>
      <c r="D33" s="3" t="s">
        <v>32</v>
      </c>
      <c r="E33" s="1">
        <v>112.94862661995468</v>
      </c>
      <c r="G33" s="2" t="s">
        <v>47</v>
      </c>
      <c r="H33" s="1">
        <v>1.7048308685660334</v>
      </c>
    </row>
    <row r="34" spans="1:8">
      <c r="A34" s="3" t="s">
        <v>16</v>
      </c>
      <c r="B34" s="1">
        <v>154.00783056373831</v>
      </c>
      <c r="D34" s="3" t="s">
        <v>33</v>
      </c>
      <c r="E34" s="1">
        <v>307.4426087346813</v>
      </c>
      <c r="G34" s="3" t="s">
        <v>48</v>
      </c>
      <c r="H34" s="1">
        <v>199.19301173564813</v>
      </c>
    </row>
    <row r="35" spans="1:8">
      <c r="A35" s="3" t="s">
        <v>17</v>
      </c>
      <c r="B35" s="1">
        <v>82.806070758921621</v>
      </c>
    </row>
    <row r="55" spans="12:13">
      <c r="L55" s="2"/>
      <c r="M55" s="1"/>
    </row>
    <row r="56" spans="12:13">
      <c r="L56" s="3"/>
      <c r="M56" s="1"/>
    </row>
    <row r="57" spans="12:13">
      <c r="L57" s="3"/>
      <c r="M57" s="1"/>
    </row>
    <row r="58" spans="12:13">
      <c r="L58" s="3"/>
      <c r="M58" s="1"/>
    </row>
    <row r="59" spans="12:13">
      <c r="L59" s="2"/>
      <c r="M59" s="1"/>
    </row>
    <row r="60" spans="12:13">
      <c r="L60" s="2"/>
      <c r="M60" s="1"/>
    </row>
    <row r="61" spans="12:13">
      <c r="L61" s="3"/>
      <c r="M61" s="1"/>
    </row>
    <row r="62" spans="12:13">
      <c r="L62" s="2"/>
      <c r="M62" s="1"/>
    </row>
    <row r="63" spans="12:13">
      <c r="L63" s="2"/>
      <c r="M63" s="1"/>
    </row>
    <row r="64" spans="12:13">
      <c r="L64" s="3"/>
      <c r="M64" s="1"/>
    </row>
    <row r="65" spans="12:13">
      <c r="L65" s="2"/>
      <c r="M65" s="1"/>
    </row>
    <row r="66" spans="12:13">
      <c r="L66" s="2"/>
      <c r="M66" s="1"/>
    </row>
    <row r="67" spans="12:13">
      <c r="L67" s="3"/>
      <c r="M67" s="1"/>
    </row>
    <row r="68" spans="12:13">
      <c r="L68" s="3"/>
      <c r="M68" s="1"/>
    </row>
    <row r="69" spans="12:13">
      <c r="L69" s="2"/>
      <c r="M69" s="1"/>
    </row>
    <row r="70" spans="12:13">
      <c r="L70" s="3"/>
      <c r="M70" s="1"/>
    </row>
    <row r="71" spans="12:13">
      <c r="L71" s="2"/>
      <c r="M71" s="1"/>
    </row>
    <row r="72" spans="12:13">
      <c r="L72" s="3"/>
      <c r="M72" s="1"/>
    </row>
    <row r="73" spans="12:13">
      <c r="L73" s="3"/>
      <c r="M73" s="1"/>
    </row>
  </sheetData>
  <sortState ref="L24:M54">
    <sortCondition ref="L24"/>
  </sortState>
  <conditionalFormatting sqref="B4:B20 E4:E20 H4:H19">
    <cfRule type="top10" priority="3" stopIfTrue="1" percent="1" bottom="1" rank="80"/>
    <cfRule type="dataBar" priority="4">
      <dataBar>
        <cfvo type="min"/>
        <cfvo type="max"/>
        <color rgb="FFD6007B"/>
      </dataBar>
    </cfRule>
  </conditionalFormatting>
  <conditionalFormatting sqref="B25:B35 E25:E34 H25:H34">
    <cfRule type="top10" priority="1" stopIfTrue="1" bottom="1" rank="21"/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{0C37B125-C75A-417A-8767-12E1378A8594}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C37B125-C75A-417A-8767-12E1378A8594}">
            <x14:dataBar border="1" negativeBarColorSameAsPositive="1" axisPosition="none">
              <x14:cfvo type="min"/>
              <x14:cfvo type="max"/>
              <x14:borderColor rgb="FF00B0F0"/>
            </x14:dataBar>
          </x14:cfRule>
          <xm:sqref>B25:B35 E25:E34 H25:H34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L44"/>
  <sheetViews>
    <sheetView workbookViewId="0">
      <selection activeCell="B3" sqref="B3:H15"/>
    </sheetView>
  </sheetViews>
  <sheetFormatPr defaultRowHeight="15"/>
  <cols>
    <col min="2" max="2" width="10.88671875" customWidth="1"/>
    <col min="5" max="5" width="4.109375" customWidth="1"/>
    <col min="7" max="7" width="4" customWidth="1"/>
  </cols>
  <sheetData>
    <row r="1" spans="2:8" ht="22.5">
      <c r="B1" s="25" t="s">
        <v>74</v>
      </c>
    </row>
    <row r="3" spans="2:8" ht="15.75">
      <c r="C3" s="17" t="s">
        <v>68</v>
      </c>
      <c r="D3" s="17" t="s">
        <v>69</v>
      </c>
      <c r="E3" s="17" t="s">
        <v>70</v>
      </c>
      <c r="F3" s="17" t="s">
        <v>71</v>
      </c>
      <c r="G3" s="17" t="s">
        <v>72</v>
      </c>
      <c r="H3" s="17" t="s">
        <v>73</v>
      </c>
    </row>
    <row r="4" spans="2:8" ht="15.75">
      <c r="B4" s="12" t="s">
        <v>56</v>
      </c>
      <c r="C4" s="14">
        <v>107004</v>
      </c>
      <c r="D4" s="14">
        <v>116070</v>
      </c>
      <c r="E4" s="14">
        <v>222452</v>
      </c>
      <c r="F4" s="14">
        <v>235728</v>
      </c>
      <c r="G4" s="14">
        <v>223684</v>
      </c>
      <c r="H4" s="14">
        <v>222836.90000000002</v>
      </c>
    </row>
    <row r="5" spans="2:8" ht="15.75">
      <c r="B5" s="12" t="s">
        <v>57</v>
      </c>
      <c r="C5" s="14">
        <v>119220</v>
      </c>
      <c r="D5" s="14">
        <v>112588</v>
      </c>
      <c r="E5" s="14">
        <v>211329</v>
      </c>
      <c r="F5" s="14">
        <v>233371</v>
      </c>
      <c r="G5" s="14">
        <v>246052</v>
      </c>
      <c r="H5" s="14">
        <v>200553.1</v>
      </c>
    </row>
    <row r="6" spans="2:8" ht="15.75">
      <c r="B6" s="12" t="s">
        <v>58</v>
      </c>
      <c r="C6" s="14">
        <v>133475</v>
      </c>
      <c r="D6" s="14">
        <v>101329</v>
      </c>
      <c r="E6" s="14">
        <v>236688</v>
      </c>
      <c r="F6" s="14">
        <v>235705</v>
      </c>
      <c r="G6" s="14">
        <v>273118</v>
      </c>
      <c r="H6" s="14">
        <v>180497.90000000002</v>
      </c>
    </row>
    <row r="7" spans="2:8" ht="15.75">
      <c r="B7" s="12" t="s">
        <v>59</v>
      </c>
      <c r="C7" s="14">
        <v>143687</v>
      </c>
      <c r="D7" s="14">
        <v>98289</v>
      </c>
      <c r="E7" s="14">
        <v>246156</v>
      </c>
      <c r="F7" s="14">
        <v>200349</v>
      </c>
      <c r="G7" s="14">
        <v>281312</v>
      </c>
      <c r="H7" s="14">
        <v>162448</v>
      </c>
    </row>
    <row r="8" spans="2:8" ht="15.75">
      <c r="B8" s="12" t="s">
        <v>60</v>
      </c>
      <c r="C8" s="14">
        <v>154420</v>
      </c>
      <c r="D8" s="14">
        <v>96323</v>
      </c>
      <c r="E8" s="14">
        <v>215087</v>
      </c>
      <c r="F8" s="14">
        <v>188328</v>
      </c>
      <c r="G8" s="14">
        <v>329135</v>
      </c>
      <c r="H8" s="14">
        <v>146203.20000000001</v>
      </c>
    </row>
    <row r="9" spans="2:8" ht="15.75">
      <c r="B9" s="12" t="s">
        <v>61</v>
      </c>
      <c r="C9" s="14">
        <v>165265</v>
      </c>
      <c r="D9" s="14">
        <v>88617</v>
      </c>
      <c r="E9" s="14">
        <v>342748</v>
      </c>
      <c r="F9" s="14">
        <v>199628</v>
      </c>
      <c r="G9" s="14">
        <v>266599</v>
      </c>
      <c r="H9" s="14">
        <v>119621</v>
      </c>
    </row>
    <row r="10" spans="2:8" ht="15.75">
      <c r="B10" s="12" t="s">
        <v>62</v>
      </c>
      <c r="C10" s="14">
        <v>175417</v>
      </c>
      <c r="D10" s="14">
        <v>86845</v>
      </c>
      <c r="E10" s="14">
        <v>315328</v>
      </c>
      <c r="F10" s="14">
        <v>221587</v>
      </c>
      <c r="G10" s="14">
        <v>269265</v>
      </c>
      <c r="H10" s="14">
        <v>107659</v>
      </c>
    </row>
    <row r="11" spans="2:8" ht="15.75">
      <c r="B11" s="12" t="s">
        <v>63</v>
      </c>
      <c r="C11" s="14">
        <v>185696</v>
      </c>
      <c r="D11" s="14">
        <v>86845</v>
      </c>
      <c r="E11" s="14">
        <v>343708</v>
      </c>
      <c r="F11" s="14">
        <v>190565</v>
      </c>
      <c r="G11" s="14">
        <v>317733</v>
      </c>
      <c r="H11" s="14">
        <v>96893</v>
      </c>
    </row>
    <row r="12" spans="2:8" ht="15.75">
      <c r="B12" s="12" t="s">
        <v>64</v>
      </c>
      <c r="C12" s="14">
        <v>197440</v>
      </c>
      <c r="D12" s="14">
        <v>84240</v>
      </c>
      <c r="E12" s="14">
        <v>322754</v>
      </c>
      <c r="F12" s="14">
        <v>196282</v>
      </c>
      <c r="G12" s="14">
        <v>320910</v>
      </c>
      <c r="H12" s="14">
        <v>87204</v>
      </c>
    </row>
    <row r="13" spans="2:8" ht="15.75">
      <c r="B13" s="12" t="s">
        <v>65</v>
      </c>
      <c r="C13" s="14">
        <v>208692</v>
      </c>
      <c r="D13" s="14">
        <v>81713</v>
      </c>
      <c r="E13" s="14">
        <v>422623</v>
      </c>
      <c r="F13" s="14">
        <v>162914</v>
      </c>
      <c r="G13" s="14">
        <v>314492</v>
      </c>
      <c r="H13" s="14">
        <v>78484</v>
      </c>
    </row>
    <row r="14" spans="2:8" ht="15.75">
      <c r="B14" s="12" t="s">
        <v>66</v>
      </c>
      <c r="C14" s="14">
        <v>223562</v>
      </c>
      <c r="D14" s="14">
        <v>81713</v>
      </c>
      <c r="E14" s="14">
        <v>456433</v>
      </c>
      <c r="F14" s="14">
        <v>138477</v>
      </c>
      <c r="G14" s="14">
        <v>358521</v>
      </c>
      <c r="H14" s="14">
        <v>70636</v>
      </c>
    </row>
    <row r="15" spans="2:8" ht="15.75">
      <c r="B15" s="12" t="s">
        <v>67</v>
      </c>
      <c r="C15" s="14">
        <v>236055</v>
      </c>
      <c r="D15" s="14">
        <v>79262</v>
      </c>
      <c r="E15" s="14">
        <v>511205</v>
      </c>
      <c r="F15" s="14">
        <v>131553</v>
      </c>
      <c r="G15" s="14">
        <v>387203</v>
      </c>
      <c r="H15" s="14">
        <v>63572</v>
      </c>
    </row>
    <row r="28" spans="4:12" ht="30">
      <c r="D28" s="24" t="s">
        <v>111</v>
      </c>
      <c r="E28" s="18"/>
      <c r="F28" s="24" t="s">
        <v>112</v>
      </c>
      <c r="G28" s="18"/>
      <c r="H28" s="24" t="s">
        <v>113</v>
      </c>
      <c r="L28" s="24" t="s">
        <v>113</v>
      </c>
    </row>
    <row r="29" spans="4:12">
      <c r="D29">
        <v>304</v>
      </c>
      <c r="F29">
        <v>304</v>
      </c>
      <c r="H29">
        <v>304</v>
      </c>
      <c r="L29">
        <v>304</v>
      </c>
    </row>
    <row r="30" spans="4:12">
      <c r="D30">
        <v>321</v>
      </c>
      <c r="F30">
        <v>321</v>
      </c>
      <c r="H30">
        <v>321</v>
      </c>
      <c r="L30">
        <v>321</v>
      </c>
    </row>
    <row r="31" spans="4:12">
      <c r="D31">
        <v>461</v>
      </c>
      <c r="F31">
        <v>461</v>
      </c>
      <c r="H31">
        <v>461</v>
      </c>
      <c r="L31">
        <v>461</v>
      </c>
    </row>
    <row r="32" spans="4:12">
      <c r="D32">
        <v>555</v>
      </c>
      <c r="F32">
        <v>555</v>
      </c>
      <c r="H32">
        <v>555</v>
      </c>
      <c r="L32">
        <v>555</v>
      </c>
    </row>
    <row r="33" spans="4:12">
      <c r="D33">
        <v>560</v>
      </c>
      <c r="F33">
        <v>560</v>
      </c>
      <c r="H33">
        <v>560</v>
      </c>
      <c r="L33">
        <v>560</v>
      </c>
    </row>
    <row r="34" spans="4:12">
      <c r="D34">
        <v>562</v>
      </c>
      <c r="F34">
        <v>562</v>
      </c>
      <c r="H34">
        <v>562</v>
      </c>
      <c r="L34">
        <v>562</v>
      </c>
    </row>
    <row r="35" spans="4:12">
      <c r="D35">
        <v>607</v>
      </c>
      <c r="F35">
        <v>607</v>
      </c>
      <c r="H35">
        <v>607</v>
      </c>
      <c r="L35">
        <v>607</v>
      </c>
    </row>
    <row r="36" spans="4:12">
      <c r="D36">
        <v>662</v>
      </c>
      <c r="F36">
        <v>662</v>
      </c>
      <c r="H36">
        <v>662</v>
      </c>
      <c r="L36">
        <v>662</v>
      </c>
    </row>
    <row r="37" spans="4:12">
      <c r="D37">
        <v>748</v>
      </c>
      <c r="F37">
        <v>748</v>
      </c>
      <c r="H37">
        <v>748</v>
      </c>
      <c r="L37">
        <v>748</v>
      </c>
    </row>
    <row r="38" spans="4:12">
      <c r="D38">
        <v>839</v>
      </c>
      <c r="F38">
        <v>839</v>
      </c>
      <c r="H38">
        <v>839</v>
      </c>
      <c r="L38">
        <v>839</v>
      </c>
    </row>
    <row r="39" spans="4:12">
      <c r="D39">
        <v>841</v>
      </c>
      <c r="F39">
        <v>841</v>
      </c>
      <c r="H39">
        <v>841</v>
      </c>
      <c r="L39">
        <v>841</v>
      </c>
    </row>
    <row r="40" spans="4:12">
      <c r="D40">
        <v>946</v>
      </c>
      <c r="F40">
        <v>946</v>
      </c>
      <c r="H40">
        <v>946</v>
      </c>
      <c r="L40">
        <v>946</v>
      </c>
    </row>
    <row r="41" spans="4:12">
      <c r="D41">
        <v>947</v>
      </c>
      <c r="F41">
        <v>947</v>
      </c>
      <c r="H41">
        <v>947</v>
      </c>
      <c r="L41">
        <v>947</v>
      </c>
    </row>
    <row r="42" spans="4:12">
      <c r="D42">
        <v>973</v>
      </c>
      <c r="F42">
        <v>973</v>
      </c>
      <c r="H42">
        <v>973</v>
      </c>
      <c r="L42">
        <v>973</v>
      </c>
    </row>
    <row r="43" spans="4:12">
      <c r="D43">
        <v>975</v>
      </c>
      <c r="F43">
        <v>975</v>
      </c>
      <c r="H43">
        <v>975</v>
      </c>
      <c r="L43">
        <v>975</v>
      </c>
    </row>
    <row r="44" spans="4:12">
      <c r="D44">
        <v>998</v>
      </c>
      <c r="F44">
        <v>998</v>
      </c>
      <c r="H44">
        <v>998</v>
      </c>
      <c r="L44">
        <v>998</v>
      </c>
    </row>
  </sheetData>
  <sortState ref="F29:F44">
    <sortCondition ref="F29"/>
  </sortState>
  <conditionalFormatting sqref="C4:H15">
    <cfRule type="colorScale" priority="10">
      <colorScale>
        <cfvo type="min"/>
        <cfvo type="max"/>
        <color rgb="FFFCFCFF"/>
        <color rgb="FFF8696B"/>
      </colorScale>
    </cfRule>
    <cfRule type="colorScale" priority="1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D29:D44">
    <cfRule type="colorScale" priority="4">
      <colorScale>
        <cfvo type="min"/>
        <cfvo type="max"/>
        <color rgb="FFFCFCFF"/>
        <color rgb="FFF8696B"/>
      </colorScale>
    </cfRule>
  </conditionalFormatting>
  <conditionalFormatting sqref="F29:F44">
    <cfRule type="colorScale" priority="3">
      <colorScale>
        <cfvo type="min"/>
        <cfvo type="max"/>
        <color rgb="FFF8696B"/>
        <color rgb="FFFCFCFF"/>
      </colorScale>
    </cfRule>
  </conditionalFormatting>
  <conditionalFormatting sqref="H29:H44">
    <cfRule type="colorScale" priority="2">
      <colorScale>
        <cfvo type="min"/>
        <cfvo type="percentile" val="50"/>
        <cfvo type="max"/>
        <color theme="0"/>
        <color rgb="FFC00000"/>
        <color theme="0"/>
      </colorScale>
    </cfRule>
  </conditionalFormatting>
  <conditionalFormatting sqref="L29:L44">
    <cfRule type="colorScale" priority="1">
      <colorScale>
        <cfvo type="min"/>
        <cfvo type="percentile" val="50"/>
        <cfvo type="max"/>
        <color theme="0"/>
        <color rgb="FFC00000"/>
        <color theme="0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H1:P31"/>
  <sheetViews>
    <sheetView topLeftCell="C12" workbookViewId="0">
      <selection activeCell="I24" sqref="I24:L31"/>
    </sheetView>
  </sheetViews>
  <sheetFormatPr defaultRowHeight="15"/>
  <cols>
    <col min="12" max="12" width="10.33203125" bestFit="1" customWidth="1"/>
    <col min="13" max="16" width="10.109375" customWidth="1"/>
  </cols>
  <sheetData>
    <row r="1" spans="12:16">
      <c r="L1" s="5" t="s">
        <v>83</v>
      </c>
      <c r="M1" s="7" t="s">
        <v>84</v>
      </c>
      <c r="N1" s="7" t="s">
        <v>85</v>
      </c>
      <c r="O1" s="7" t="s">
        <v>86</v>
      </c>
      <c r="P1" s="7" t="s">
        <v>87</v>
      </c>
    </row>
    <row r="2" spans="12:16">
      <c r="L2" s="5" t="s">
        <v>75</v>
      </c>
      <c r="M2">
        <v>85</v>
      </c>
      <c r="N2">
        <v>95</v>
      </c>
      <c r="O2">
        <v>82</v>
      </c>
      <c r="P2">
        <v>89</v>
      </c>
    </row>
    <row r="3" spans="12:16">
      <c r="L3" s="5" t="s">
        <v>76</v>
      </c>
      <c r="M3">
        <v>95</v>
      </c>
      <c r="N3">
        <v>76</v>
      </c>
      <c r="O3">
        <v>95</v>
      </c>
      <c r="P3">
        <v>100</v>
      </c>
    </row>
    <row r="4" spans="12:16">
      <c r="L4" s="5" t="s">
        <v>77</v>
      </c>
      <c r="M4">
        <v>67</v>
      </c>
      <c r="N4">
        <v>65</v>
      </c>
      <c r="O4">
        <v>75</v>
      </c>
      <c r="P4">
        <v>95</v>
      </c>
    </row>
    <row r="5" spans="12:16">
      <c r="L5" s="5" t="s">
        <v>78</v>
      </c>
      <c r="M5">
        <v>99</v>
      </c>
      <c r="N5">
        <v>73</v>
      </c>
      <c r="O5">
        <v>71</v>
      </c>
      <c r="P5">
        <v>61</v>
      </c>
    </row>
    <row r="6" spans="12:16">
      <c r="L6" s="5" t="s">
        <v>79</v>
      </c>
      <c r="M6">
        <v>94</v>
      </c>
      <c r="N6">
        <v>80</v>
      </c>
      <c r="O6">
        <v>75</v>
      </c>
      <c r="P6">
        <v>90</v>
      </c>
    </row>
    <row r="7" spans="12:16">
      <c r="L7" s="5" t="s">
        <v>80</v>
      </c>
      <c r="M7">
        <v>84</v>
      </c>
      <c r="N7">
        <v>80</v>
      </c>
      <c r="O7">
        <v>60</v>
      </c>
      <c r="P7">
        <v>64</v>
      </c>
    </row>
    <row r="8" spans="12:16">
      <c r="L8" s="5" t="s">
        <v>81</v>
      </c>
      <c r="M8">
        <v>67</v>
      </c>
      <c r="N8">
        <v>98</v>
      </c>
      <c r="O8">
        <v>94</v>
      </c>
      <c r="P8">
        <v>91</v>
      </c>
    </row>
    <row r="9" spans="12:16">
      <c r="L9" s="5" t="s">
        <v>82</v>
      </c>
      <c r="M9">
        <v>79</v>
      </c>
      <c r="N9">
        <v>77</v>
      </c>
      <c r="O9">
        <v>74</v>
      </c>
      <c r="P9">
        <v>75</v>
      </c>
    </row>
    <row r="23" spans="8:12" ht="15.75">
      <c r="H23" s="12" t="s">
        <v>83</v>
      </c>
      <c r="I23" s="18" t="s">
        <v>84</v>
      </c>
      <c r="J23" s="18" t="s">
        <v>85</v>
      </c>
      <c r="K23" s="18" t="s">
        <v>86</v>
      </c>
      <c r="L23" s="18" t="s">
        <v>87</v>
      </c>
    </row>
    <row r="24" spans="8:12" ht="15.75">
      <c r="H24" s="12" t="s">
        <v>75</v>
      </c>
      <c r="I24" s="9">
        <v>85</v>
      </c>
      <c r="J24" s="9">
        <v>95</v>
      </c>
      <c r="K24" s="9">
        <v>82</v>
      </c>
      <c r="L24" s="9">
        <v>89</v>
      </c>
    </row>
    <row r="25" spans="8:12" ht="15.75">
      <c r="H25" s="12" t="s">
        <v>76</v>
      </c>
      <c r="I25" s="9">
        <v>95</v>
      </c>
      <c r="J25" s="9">
        <v>76</v>
      </c>
      <c r="K25" s="9">
        <v>95</v>
      </c>
      <c r="L25" s="9">
        <v>100</v>
      </c>
    </row>
    <row r="26" spans="8:12" ht="15.75">
      <c r="H26" s="12" t="s">
        <v>77</v>
      </c>
      <c r="I26" s="9">
        <v>67</v>
      </c>
      <c r="J26" s="9">
        <v>65</v>
      </c>
      <c r="K26" s="9">
        <v>75</v>
      </c>
      <c r="L26" s="9">
        <v>95</v>
      </c>
    </row>
    <row r="27" spans="8:12" ht="15.75">
      <c r="H27" s="12" t="s">
        <v>78</v>
      </c>
      <c r="I27" s="9">
        <v>99</v>
      </c>
      <c r="J27" s="9">
        <v>73</v>
      </c>
      <c r="K27" s="9">
        <v>71</v>
      </c>
      <c r="L27" s="9">
        <v>61</v>
      </c>
    </row>
    <row r="28" spans="8:12" ht="15.75">
      <c r="H28" s="12" t="s">
        <v>79</v>
      </c>
      <c r="I28" s="9">
        <v>94</v>
      </c>
      <c r="J28" s="9">
        <v>80</v>
      </c>
      <c r="K28" s="9">
        <v>75</v>
      </c>
      <c r="L28" s="9">
        <v>90</v>
      </c>
    </row>
    <row r="29" spans="8:12" ht="15.75">
      <c r="H29" s="12" t="s">
        <v>80</v>
      </c>
      <c r="I29" s="9">
        <v>84</v>
      </c>
      <c r="J29" s="9">
        <v>80</v>
      </c>
      <c r="K29" s="9">
        <v>60</v>
      </c>
      <c r="L29" s="9">
        <v>64</v>
      </c>
    </row>
    <row r="30" spans="8:12" ht="15.75">
      <c r="H30" s="12" t="s">
        <v>81</v>
      </c>
      <c r="I30" s="9">
        <v>67</v>
      </c>
      <c r="J30" s="9">
        <v>98</v>
      </c>
      <c r="K30" s="9">
        <v>94</v>
      </c>
      <c r="L30" s="9">
        <v>91</v>
      </c>
    </row>
    <row r="31" spans="8:12" ht="15.75">
      <c r="H31" s="12" t="s">
        <v>82</v>
      </c>
      <c r="I31" s="9">
        <v>79</v>
      </c>
      <c r="J31" s="9">
        <v>77</v>
      </c>
      <c r="K31" s="9">
        <v>74</v>
      </c>
      <c r="L31" s="9">
        <v>75</v>
      </c>
    </row>
  </sheetData>
  <conditionalFormatting sqref="M2:P9">
    <cfRule type="iconSet" priority="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F553BCCA-D5F5-4308-A50F-B56D25569FA7}">
            <x14:iconSet iconSet="3Triangle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I24:L31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/>
  <dimension ref="D1:H44"/>
  <sheetViews>
    <sheetView topLeftCell="D1" workbookViewId="0">
      <selection activeCell="M26" sqref="M26"/>
    </sheetView>
  </sheetViews>
  <sheetFormatPr defaultRowHeight="15"/>
  <cols>
    <col min="4" max="4" width="10.33203125" bestFit="1" customWidth="1"/>
    <col min="5" max="8" width="11.21875" customWidth="1"/>
  </cols>
  <sheetData>
    <row r="1" spans="4:8" ht="15.75">
      <c r="D1" s="22" t="s">
        <v>106</v>
      </c>
      <c r="E1" s="7" t="s">
        <v>84</v>
      </c>
      <c r="F1" s="7" t="s">
        <v>85</v>
      </c>
      <c r="G1" s="7" t="s">
        <v>86</v>
      </c>
      <c r="H1" s="7" t="s">
        <v>87</v>
      </c>
    </row>
    <row r="2" spans="4:8">
      <c r="D2" s="5" t="s">
        <v>75</v>
      </c>
      <c r="E2">
        <v>85</v>
      </c>
      <c r="F2">
        <v>95</v>
      </c>
      <c r="G2">
        <v>82</v>
      </c>
      <c r="H2">
        <v>89</v>
      </c>
    </row>
    <row r="3" spans="4:8">
      <c r="D3" s="5" t="s">
        <v>76</v>
      </c>
      <c r="E3">
        <v>95</v>
      </c>
      <c r="F3">
        <v>76</v>
      </c>
      <c r="G3">
        <v>95</v>
      </c>
      <c r="H3">
        <v>100</v>
      </c>
    </row>
    <row r="4" spans="4:8">
      <c r="D4" s="5" t="s">
        <v>77</v>
      </c>
      <c r="E4">
        <v>67</v>
      </c>
      <c r="F4">
        <v>65</v>
      </c>
      <c r="G4">
        <v>75</v>
      </c>
      <c r="H4">
        <v>95</v>
      </c>
    </row>
    <row r="6" spans="4:8" ht="15.75">
      <c r="D6" s="22" t="s">
        <v>107</v>
      </c>
      <c r="E6" s="8" t="s">
        <v>84</v>
      </c>
      <c r="F6" s="8" t="s">
        <v>85</v>
      </c>
      <c r="G6" s="8" t="s">
        <v>86</v>
      </c>
      <c r="H6" s="8" t="s">
        <v>87</v>
      </c>
    </row>
    <row r="7" spans="4:8">
      <c r="D7" s="5" t="s">
        <v>75</v>
      </c>
      <c r="E7" s="9">
        <v>85</v>
      </c>
      <c r="F7" s="9">
        <v>95</v>
      </c>
      <c r="G7" s="9">
        <v>82</v>
      </c>
      <c r="H7" s="9">
        <v>89</v>
      </c>
    </row>
    <row r="8" spans="4:8">
      <c r="D8" s="5" t="s">
        <v>76</v>
      </c>
      <c r="E8" s="9">
        <v>95</v>
      </c>
      <c r="F8" s="9">
        <v>76</v>
      </c>
      <c r="G8" s="9">
        <v>95</v>
      </c>
      <c r="H8" s="9">
        <v>100</v>
      </c>
    </row>
    <row r="9" spans="4:8">
      <c r="D9" s="5" t="s">
        <v>77</v>
      </c>
      <c r="E9" s="9">
        <v>67</v>
      </c>
      <c r="F9" s="9">
        <v>65</v>
      </c>
      <c r="G9" s="9">
        <v>75</v>
      </c>
      <c r="H9" s="9">
        <v>95</v>
      </c>
    </row>
    <row r="11" spans="4:8" ht="15.75">
      <c r="D11" s="22" t="s">
        <v>108</v>
      </c>
      <c r="E11" s="8" t="s">
        <v>84</v>
      </c>
      <c r="F11" s="8" t="s">
        <v>85</v>
      </c>
      <c r="G11" s="8" t="s">
        <v>86</v>
      </c>
      <c r="H11" s="8" t="s">
        <v>87</v>
      </c>
    </row>
    <row r="12" spans="4:8">
      <c r="D12" s="5" t="s">
        <v>75</v>
      </c>
      <c r="E12" s="21">
        <v>85</v>
      </c>
      <c r="F12" s="21">
        <v>95</v>
      </c>
      <c r="G12" s="21">
        <v>82</v>
      </c>
      <c r="H12" s="21">
        <v>89</v>
      </c>
    </row>
    <row r="13" spans="4:8">
      <c r="D13" s="5" t="s">
        <v>76</v>
      </c>
      <c r="E13" s="21">
        <v>95</v>
      </c>
      <c r="F13" s="21">
        <v>76</v>
      </c>
      <c r="G13" s="21">
        <v>95</v>
      </c>
      <c r="H13" s="21">
        <v>100</v>
      </c>
    </row>
    <row r="14" spans="4:8">
      <c r="D14" s="5" t="s">
        <v>77</v>
      </c>
      <c r="E14" s="21">
        <v>67</v>
      </c>
      <c r="F14" s="21">
        <v>65</v>
      </c>
      <c r="G14" s="21">
        <v>75</v>
      </c>
      <c r="H14" s="21">
        <v>95</v>
      </c>
    </row>
    <row r="16" spans="4:8" ht="15.75">
      <c r="D16" s="22" t="s">
        <v>109</v>
      </c>
      <c r="E16" s="8" t="s">
        <v>84</v>
      </c>
      <c r="F16" s="8" t="s">
        <v>85</v>
      </c>
      <c r="G16" s="8" t="s">
        <v>86</v>
      </c>
      <c r="H16" s="8" t="s">
        <v>87</v>
      </c>
    </row>
    <row r="17" spans="4:8">
      <c r="D17" s="5" t="s">
        <v>75</v>
      </c>
      <c r="E17" s="9">
        <v>85</v>
      </c>
      <c r="F17" s="9">
        <v>95</v>
      </c>
      <c r="G17" s="9">
        <v>82</v>
      </c>
      <c r="H17" s="9">
        <v>89</v>
      </c>
    </row>
    <row r="18" spans="4:8">
      <c r="D18" s="5" t="s">
        <v>76</v>
      </c>
      <c r="E18" s="9">
        <v>95</v>
      </c>
      <c r="F18" s="9">
        <v>76</v>
      </c>
      <c r="G18" s="9">
        <v>95</v>
      </c>
      <c r="H18" s="9">
        <v>100</v>
      </c>
    </row>
    <row r="19" spans="4:8">
      <c r="D19" s="5" t="s">
        <v>77</v>
      </c>
      <c r="E19" s="9">
        <v>67</v>
      </c>
      <c r="F19" s="9">
        <v>65</v>
      </c>
      <c r="G19" s="9">
        <v>75</v>
      </c>
      <c r="H19" s="9">
        <v>95</v>
      </c>
    </row>
    <row r="21" spans="4:8" ht="15.75">
      <c r="D21" s="22" t="s">
        <v>110</v>
      </c>
      <c r="E21" s="8" t="s">
        <v>84</v>
      </c>
      <c r="F21" s="8" t="s">
        <v>85</v>
      </c>
      <c r="G21" s="8" t="s">
        <v>86</v>
      </c>
      <c r="H21" s="8" t="s">
        <v>87</v>
      </c>
    </row>
    <row r="22" spans="4:8">
      <c r="D22" s="5" t="s">
        <v>75</v>
      </c>
      <c r="E22" s="9">
        <v>85</v>
      </c>
      <c r="F22" s="9">
        <v>95</v>
      </c>
      <c r="G22" s="9">
        <v>82</v>
      </c>
      <c r="H22" s="9">
        <v>89</v>
      </c>
    </row>
    <row r="23" spans="4:8">
      <c r="D23" s="5" t="s">
        <v>76</v>
      </c>
      <c r="E23" s="9">
        <v>95</v>
      </c>
      <c r="F23" s="9">
        <v>76</v>
      </c>
      <c r="G23" s="9">
        <v>95</v>
      </c>
      <c r="H23" s="9">
        <v>100</v>
      </c>
    </row>
    <row r="24" spans="4:8">
      <c r="D24" s="5" t="s">
        <v>77</v>
      </c>
      <c r="E24" s="9">
        <v>67</v>
      </c>
      <c r="F24" s="9">
        <v>65</v>
      </c>
      <c r="G24" s="9">
        <v>75</v>
      </c>
      <c r="H24" s="9">
        <v>95</v>
      </c>
    </row>
    <row r="41" spans="4:8">
      <c r="D41" t="s">
        <v>106</v>
      </c>
      <c r="E41" t="s">
        <v>84</v>
      </c>
      <c r="F41" t="s">
        <v>85</v>
      </c>
      <c r="G41" t="s">
        <v>86</v>
      </c>
      <c r="H41" t="s">
        <v>87</v>
      </c>
    </row>
    <row r="42" spans="4:8">
      <c r="D42" t="s">
        <v>75</v>
      </c>
      <c r="E42" s="23">
        <v>85</v>
      </c>
      <c r="F42" s="23">
        <v>95</v>
      </c>
      <c r="G42" s="23">
        <v>82</v>
      </c>
      <c r="H42" s="23">
        <v>89</v>
      </c>
    </row>
    <row r="43" spans="4:8">
      <c r="D43" t="s">
        <v>76</v>
      </c>
      <c r="E43" s="23">
        <v>95</v>
      </c>
      <c r="F43" s="23">
        <v>76</v>
      </c>
      <c r="G43" s="23">
        <v>95</v>
      </c>
      <c r="H43" s="23">
        <v>100</v>
      </c>
    </row>
    <row r="44" spans="4:8">
      <c r="D44" t="s">
        <v>77</v>
      </c>
      <c r="E44" s="23">
        <v>67</v>
      </c>
      <c r="F44" s="23">
        <v>65</v>
      </c>
      <c r="G44" s="23">
        <v>75</v>
      </c>
      <c r="H44" s="23">
        <v>95</v>
      </c>
    </row>
  </sheetData>
  <conditionalFormatting sqref="E7:H9">
    <cfRule type="iconSet" priority="10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12:H14">
    <cfRule type="iconSet" priority="1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2:H4">
    <cfRule type="iconSet" priority="12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17:H19">
    <cfRule type="iconSet" priority="13">
      <iconSet iconSet="5Quarters" showValue="0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22:H24">
    <cfRule type="iconSet" priority="1">
      <iconSet iconSet="5Quarters" showValue="0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C1:I18"/>
  <sheetViews>
    <sheetView workbookViewId="0">
      <selection activeCell="D4" sqref="D4:I15"/>
    </sheetView>
  </sheetViews>
  <sheetFormatPr defaultRowHeight="15"/>
  <sheetData>
    <row r="1" spans="3:9">
      <c r="C1" s="7" t="s">
        <v>120</v>
      </c>
      <c r="D1">
        <v>150000</v>
      </c>
      <c r="E1">
        <v>150000</v>
      </c>
      <c r="F1">
        <v>79000</v>
      </c>
      <c r="G1">
        <v>225000</v>
      </c>
      <c r="H1">
        <v>175000</v>
      </c>
      <c r="I1">
        <v>150000</v>
      </c>
    </row>
    <row r="2" spans="3:9">
      <c r="D2" s="14"/>
      <c r="E2" s="14"/>
      <c r="F2" s="14"/>
      <c r="G2" s="14"/>
      <c r="H2" s="14"/>
      <c r="I2" s="14"/>
    </row>
    <row r="3" spans="3:9" ht="15.75">
      <c r="D3" s="17" t="s">
        <v>114</v>
      </c>
      <c r="E3" s="17" t="s">
        <v>115</v>
      </c>
      <c r="F3" s="17" t="s">
        <v>116</v>
      </c>
      <c r="G3" s="17" t="s">
        <v>117</v>
      </c>
      <c r="H3" s="17" t="s">
        <v>118</v>
      </c>
      <c r="I3" s="17" t="s">
        <v>119</v>
      </c>
    </row>
    <row r="4" spans="3:9" ht="15.75">
      <c r="C4" s="12" t="s">
        <v>56</v>
      </c>
      <c r="D4" s="14">
        <v>131369</v>
      </c>
      <c r="E4" s="14">
        <v>155769</v>
      </c>
      <c r="F4" s="14">
        <v>58421</v>
      </c>
      <c r="G4" s="14">
        <v>255092</v>
      </c>
      <c r="H4" s="14">
        <v>183467</v>
      </c>
      <c r="I4" s="14">
        <v>191526</v>
      </c>
    </row>
    <row r="5" spans="3:9" ht="15.75">
      <c r="C5" s="12" t="s">
        <v>57</v>
      </c>
      <c r="D5" s="14">
        <v>199094</v>
      </c>
      <c r="E5" s="14">
        <v>152907</v>
      </c>
      <c r="F5" s="14">
        <v>64380</v>
      </c>
      <c r="G5" s="14">
        <v>226175</v>
      </c>
      <c r="H5" s="14">
        <v>183736</v>
      </c>
      <c r="I5" s="14">
        <v>184273</v>
      </c>
    </row>
    <row r="6" spans="3:9" ht="15.75">
      <c r="C6" s="12" t="s">
        <v>58</v>
      </c>
      <c r="D6" s="14">
        <v>176510</v>
      </c>
      <c r="E6" s="14">
        <v>135689</v>
      </c>
      <c r="F6" s="14">
        <v>61378</v>
      </c>
      <c r="G6" s="14">
        <v>228949</v>
      </c>
      <c r="H6" s="14">
        <v>231998</v>
      </c>
      <c r="I6" s="14">
        <v>185963</v>
      </c>
    </row>
    <row r="7" spans="3:9" ht="15.75">
      <c r="C7" s="12" t="s">
        <v>59</v>
      </c>
      <c r="D7" s="14">
        <v>124482</v>
      </c>
      <c r="E7" s="14">
        <v>137682</v>
      </c>
      <c r="F7" s="14">
        <v>60432</v>
      </c>
      <c r="G7" s="14">
        <v>208101</v>
      </c>
      <c r="H7" s="14">
        <v>186445</v>
      </c>
      <c r="I7" s="14">
        <v>128692</v>
      </c>
    </row>
    <row r="8" spans="3:9" ht="15.75">
      <c r="C8" s="12" t="s">
        <v>60</v>
      </c>
      <c r="D8" s="14">
        <v>132782</v>
      </c>
      <c r="E8" s="14">
        <v>142384</v>
      </c>
      <c r="F8" s="14">
        <v>76085</v>
      </c>
      <c r="G8" s="14">
        <v>278058</v>
      </c>
      <c r="H8" s="14">
        <v>230828</v>
      </c>
      <c r="I8" s="14">
        <v>176436</v>
      </c>
    </row>
    <row r="9" spans="3:9" ht="15.75">
      <c r="C9" s="12" t="s">
        <v>61</v>
      </c>
      <c r="D9" s="14">
        <v>165798</v>
      </c>
      <c r="E9" s="14">
        <v>140267</v>
      </c>
      <c r="F9" s="14">
        <v>71216</v>
      </c>
      <c r="G9" s="14">
        <v>204463</v>
      </c>
      <c r="H9" s="14">
        <v>195614</v>
      </c>
      <c r="I9" s="14">
        <v>177299</v>
      </c>
    </row>
    <row r="10" spans="3:9" ht="15.75">
      <c r="C10" s="12" t="s">
        <v>62</v>
      </c>
      <c r="D10" s="14">
        <v>127024</v>
      </c>
      <c r="E10" s="14">
        <v>137508</v>
      </c>
      <c r="F10" s="14">
        <v>55902</v>
      </c>
      <c r="G10" s="14">
        <v>262011</v>
      </c>
      <c r="H10" s="14">
        <v>224370</v>
      </c>
      <c r="I10" s="14">
        <v>123445</v>
      </c>
    </row>
    <row r="11" spans="3:9" ht="15.75">
      <c r="C11" s="12" t="s">
        <v>63</v>
      </c>
      <c r="D11" s="14">
        <v>146890</v>
      </c>
      <c r="E11" s="14">
        <v>157512</v>
      </c>
      <c r="F11" s="14">
        <v>51347</v>
      </c>
      <c r="G11" s="14">
        <v>262795</v>
      </c>
      <c r="H11" s="14">
        <v>191349</v>
      </c>
      <c r="I11" s="14">
        <v>120453</v>
      </c>
    </row>
    <row r="12" spans="3:9" ht="15.75">
      <c r="C12" s="12" t="s">
        <v>64</v>
      </c>
      <c r="D12" s="14">
        <v>168492</v>
      </c>
      <c r="E12" s="14">
        <v>148699</v>
      </c>
      <c r="F12" s="14">
        <v>79874</v>
      </c>
      <c r="G12" s="14">
        <v>203030</v>
      </c>
      <c r="H12" s="14">
        <v>220822</v>
      </c>
      <c r="I12" s="14">
        <v>173064</v>
      </c>
    </row>
    <row r="13" spans="3:9" ht="15.75">
      <c r="C13" s="12" t="s">
        <v>65</v>
      </c>
      <c r="D13" s="14">
        <v>196041</v>
      </c>
      <c r="E13" s="14">
        <v>199094</v>
      </c>
      <c r="F13" s="14">
        <v>52177</v>
      </c>
      <c r="G13" s="14">
        <v>262170</v>
      </c>
      <c r="H13" s="14">
        <v>171059</v>
      </c>
      <c r="I13" s="14">
        <v>129799</v>
      </c>
    </row>
    <row r="14" spans="3:9" ht="15.75">
      <c r="C14" s="12" t="s">
        <v>66</v>
      </c>
      <c r="D14" s="14">
        <v>171187</v>
      </c>
      <c r="E14" s="14">
        <v>132490</v>
      </c>
      <c r="F14" s="14">
        <v>52457</v>
      </c>
      <c r="G14" s="14">
        <v>257717</v>
      </c>
      <c r="H14" s="14">
        <v>206980</v>
      </c>
      <c r="I14" s="14">
        <v>163686</v>
      </c>
    </row>
    <row r="15" spans="3:9" ht="15.75">
      <c r="C15" s="12" t="s">
        <v>67</v>
      </c>
      <c r="D15" s="14">
        <v>120209</v>
      </c>
      <c r="E15" s="14">
        <v>168683</v>
      </c>
      <c r="F15" s="14">
        <v>51394</v>
      </c>
      <c r="G15" s="14">
        <v>295438</v>
      </c>
      <c r="H15" s="14">
        <v>195420</v>
      </c>
      <c r="I15" s="14">
        <v>146684</v>
      </c>
    </row>
    <row r="17" spans="4:9">
      <c r="D17" s="14"/>
      <c r="E17" s="14"/>
      <c r="F17" s="14"/>
      <c r="G17" s="14"/>
      <c r="H17" s="14"/>
      <c r="I17" s="14"/>
    </row>
    <row r="18" spans="4:9">
      <c r="D18" s="14"/>
      <c r="E18" s="14"/>
      <c r="F18" s="14"/>
      <c r="G18" s="14"/>
      <c r="H18" s="14"/>
      <c r="I18" s="14"/>
    </row>
  </sheetData>
  <conditionalFormatting sqref="D4:I15">
    <cfRule type="cellIs" dxfId="23" priority="1" operator="lessThan">
      <formula>D$1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47"/>
  <sheetViews>
    <sheetView workbookViewId="0">
      <selection activeCell="I33" sqref="I33"/>
    </sheetView>
  </sheetViews>
  <sheetFormatPr defaultRowHeight="15"/>
  <cols>
    <col min="1" max="1" width="8.5546875" style="26" customWidth="1"/>
    <col min="2" max="2" width="1.77734375" style="26" customWidth="1"/>
    <col min="3" max="3" width="8.44140625" style="26" customWidth="1"/>
    <col min="4" max="4" width="1.77734375" style="26" customWidth="1"/>
    <col min="5" max="5" width="9.109375" style="26" customWidth="1"/>
    <col min="6" max="6" width="1.77734375" style="26" customWidth="1"/>
    <col min="7" max="7" width="8.109375" style="26" customWidth="1"/>
    <col min="8" max="10" width="11.6640625" style="26" bestFit="1" customWidth="1"/>
    <col min="11" max="11" width="11.77734375" style="26" bestFit="1" customWidth="1"/>
    <col min="12" max="13" width="11" style="26" bestFit="1" customWidth="1"/>
    <col min="14" max="16384" width="8.88671875" style="26"/>
  </cols>
  <sheetData>
    <row r="1" spans="1:13">
      <c r="A1" s="35">
        <f ca="1">TODAY()</f>
        <v>40354</v>
      </c>
      <c r="B1" s="35"/>
      <c r="C1" s="36"/>
      <c r="D1" s="36"/>
      <c r="E1" s="36"/>
      <c r="F1" s="29"/>
    </row>
    <row r="2" spans="1:13">
      <c r="A2" s="17" t="s">
        <v>121</v>
      </c>
      <c r="B2" s="17"/>
      <c r="C2" s="17" t="s">
        <v>122</v>
      </c>
      <c r="D2" s="17"/>
      <c r="E2" s="17" t="s">
        <v>123</v>
      </c>
      <c r="F2" s="17"/>
      <c r="G2" s="17" t="s">
        <v>124</v>
      </c>
    </row>
    <row r="3" spans="1:13">
      <c r="A3" s="27">
        <f ca="1">$A$1-2</f>
        <v>40352</v>
      </c>
      <c r="B3" s="27"/>
      <c r="C3" s="27">
        <f ca="1">$A$1-8</f>
        <v>40346</v>
      </c>
      <c r="D3" s="27"/>
      <c r="E3" s="27">
        <f ca="1">$A$1+5</f>
        <v>40359</v>
      </c>
      <c r="F3" s="27"/>
      <c r="G3" s="27">
        <f ca="1">$A$1-8</f>
        <v>40346</v>
      </c>
    </row>
    <row r="4" spans="1:13">
      <c r="A4" s="27">
        <f ca="1">+A3+1</f>
        <v>40353</v>
      </c>
      <c r="B4" s="27"/>
      <c r="C4" s="27">
        <f ca="1">C3+1</f>
        <v>40347</v>
      </c>
      <c r="D4" s="27"/>
      <c r="E4" s="27">
        <f t="shared" ref="E4:G12" ca="1" si="0">E3+1</f>
        <v>40360</v>
      </c>
      <c r="F4" s="27"/>
      <c r="G4" s="27">
        <f t="shared" ca="1" si="0"/>
        <v>40347</v>
      </c>
    </row>
    <row r="5" spans="1:13">
      <c r="A5" s="27">
        <f t="shared" ref="A5:A12" ca="1" si="1">+A4+1</f>
        <v>40354</v>
      </c>
      <c r="B5" s="27"/>
      <c r="C5" s="27">
        <f t="shared" ref="C5:C12" ca="1" si="2">C4+1</f>
        <v>40348</v>
      </c>
      <c r="D5" s="27"/>
      <c r="E5" s="27">
        <f t="shared" ca="1" si="0"/>
        <v>40361</v>
      </c>
      <c r="F5" s="27"/>
      <c r="G5" s="27">
        <f t="shared" ca="1" si="0"/>
        <v>40348</v>
      </c>
    </row>
    <row r="6" spans="1:13">
      <c r="A6" s="27">
        <f t="shared" ca="1" si="1"/>
        <v>40355</v>
      </c>
      <c r="B6" s="27"/>
      <c r="C6" s="27">
        <f t="shared" ca="1" si="2"/>
        <v>40349</v>
      </c>
      <c r="D6" s="27"/>
      <c r="E6" s="27">
        <f t="shared" ca="1" si="0"/>
        <v>40362</v>
      </c>
      <c r="F6" s="27"/>
      <c r="G6" s="27">
        <f t="shared" ca="1" si="0"/>
        <v>40349</v>
      </c>
    </row>
    <row r="7" spans="1:13">
      <c r="A7" s="27">
        <f t="shared" ca="1" si="1"/>
        <v>40356</v>
      </c>
      <c r="B7" s="27"/>
      <c r="C7" s="27">
        <f t="shared" ca="1" si="2"/>
        <v>40350</v>
      </c>
      <c r="D7" s="27"/>
      <c r="E7" s="27">
        <f t="shared" ca="1" si="0"/>
        <v>40363</v>
      </c>
      <c r="F7" s="27"/>
      <c r="G7" s="27">
        <f t="shared" ca="1" si="0"/>
        <v>40350</v>
      </c>
    </row>
    <row r="8" spans="1:13">
      <c r="A8" s="27">
        <f t="shared" ca="1" si="1"/>
        <v>40357</v>
      </c>
      <c r="B8" s="27"/>
      <c r="C8" s="27">
        <f t="shared" ca="1" si="2"/>
        <v>40351</v>
      </c>
      <c r="D8" s="27"/>
      <c r="E8" s="27">
        <f t="shared" ca="1" si="0"/>
        <v>40364</v>
      </c>
      <c r="F8" s="27"/>
      <c r="G8" s="27">
        <f t="shared" ca="1" si="0"/>
        <v>40351</v>
      </c>
      <c r="H8" s="27"/>
      <c r="I8" s="27"/>
      <c r="J8" s="27"/>
      <c r="K8" s="27"/>
      <c r="L8" s="27"/>
      <c r="M8" s="27"/>
    </row>
    <row r="9" spans="1:13">
      <c r="A9" s="27">
        <f t="shared" ca="1" si="1"/>
        <v>40358</v>
      </c>
      <c r="B9" s="27"/>
      <c r="C9" s="27">
        <f t="shared" ca="1" si="2"/>
        <v>40352</v>
      </c>
      <c r="D9" s="27"/>
      <c r="E9" s="27">
        <f t="shared" ca="1" si="0"/>
        <v>40365</v>
      </c>
      <c r="F9" s="27"/>
      <c r="G9" s="27">
        <f t="shared" ca="1" si="0"/>
        <v>40352</v>
      </c>
      <c r="H9" s="27"/>
      <c r="I9" s="27"/>
      <c r="J9" s="27"/>
      <c r="K9" s="27"/>
      <c r="L9" s="27"/>
      <c r="M9" s="27"/>
    </row>
    <row r="10" spans="1:13">
      <c r="A10" s="27">
        <f t="shared" ca="1" si="1"/>
        <v>40359</v>
      </c>
      <c r="B10" s="27"/>
      <c r="C10" s="27">
        <f t="shared" ca="1" si="2"/>
        <v>40353</v>
      </c>
      <c r="D10" s="27"/>
      <c r="E10" s="27">
        <f t="shared" ca="1" si="0"/>
        <v>40366</v>
      </c>
      <c r="F10" s="27"/>
      <c r="G10" s="27">
        <f t="shared" ca="1" si="0"/>
        <v>40353</v>
      </c>
      <c r="H10" s="27"/>
      <c r="I10" s="27"/>
      <c r="J10" s="27"/>
      <c r="K10" s="27"/>
      <c r="L10" s="27"/>
      <c r="M10" s="27"/>
    </row>
    <row r="11" spans="1:13">
      <c r="A11" s="27">
        <f t="shared" ca="1" si="1"/>
        <v>40360</v>
      </c>
      <c r="B11" s="27"/>
      <c r="C11" s="27">
        <f t="shared" ca="1" si="2"/>
        <v>40354</v>
      </c>
      <c r="D11" s="27"/>
      <c r="E11" s="27">
        <f t="shared" ca="1" si="0"/>
        <v>40367</v>
      </c>
      <c r="F11" s="27"/>
      <c r="G11" s="27">
        <f t="shared" ca="1" si="0"/>
        <v>40354</v>
      </c>
      <c r="H11" s="27"/>
      <c r="I11" s="27"/>
      <c r="J11" s="27"/>
      <c r="K11" s="27"/>
      <c r="L11" s="27"/>
      <c r="M11" s="27"/>
    </row>
    <row r="12" spans="1:13">
      <c r="A12" s="27">
        <f t="shared" ca="1" si="1"/>
        <v>40361</v>
      </c>
      <c r="B12" s="27"/>
      <c r="C12" s="27">
        <f t="shared" ca="1" si="2"/>
        <v>40355</v>
      </c>
      <c r="D12" s="27"/>
      <c r="E12" s="27">
        <f t="shared" ca="1" si="0"/>
        <v>40368</v>
      </c>
      <c r="F12" s="27"/>
      <c r="G12" s="27">
        <f t="shared" ca="1" si="0"/>
        <v>40355</v>
      </c>
      <c r="H12" s="27"/>
      <c r="I12" s="27"/>
      <c r="J12" s="27"/>
      <c r="K12" s="27"/>
      <c r="L12" s="27"/>
      <c r="M12" s="27"/>
    </row>
    <row r="13" spans="1:13" ht="6.95" customHeight="1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</row>
    <row r="14" spans="1:13">
      <c r="A14" s="17" t="s">
        <v>125</v>
      </c>
      <c r="B14" s="17"/>
      <c r="C14" s="17" t="s">
        <v>126</v>
      </c>
      <c r="D14" s="17"/>
      <c r="E14" s="17" t="s">
        <v>127</v>
      </c>
      <c r="F14" s="17"/>
      <c r="G14" s="27"/>
      <c r="H14" s="27"/>
      <c r="I14" s="27"/>
      <c r="J14" s="27"/>
      <c r="K14" s="27"/>
      <c r="L14" s="27"/>
      <c r="M14" s="27"/>
    </row>
    <row r="15" spans="1:13">
      <c r="A15" s="27">
        <f ca="1">$A$1-2</f>
        <v>40352</v>
      </c>
      <c r="B15" s="27"/>
      <c r="C15" s="27">
        <f ca="1">$A$1-2</f>
        <v>40352</v>
      </c>
      <c r="D15" s="27"/>
      <c r="E15" s="27">
        <f ca="1">$A$1-2</f>
        <v>40352</v>
      </c>
      <c r="F15" s="27"/>
      <c r="G15" s="27"/>
      <c r="H15" s="27"/>
      <c r="I15" s="27"/>
      <c r="J15" s="27"/>
      <c r="K15" s="27"/>
      <c r="L15" s="28"/>
      <c r="M15" s="28"/>
    </row>
    <row r="16" spans="1:13">
      <c r="A16" s="27">
        <f ca="1">A15+1</f>
        <v>40353</v>
      </c>
      <c r="B16" s="27"/>
      <c r="C16" s="27">
        <f ca="1">C15+1</f>
        <v>40353</v>
      </c>
      <c r="D16" s="27"/>
      <c r="E16" s="27">
        <f ca="1">E15+1</f>
        <v>40353</v>
      </c>
      <c r="F16" s="27"/>
      <c r="G16" s="27"/>
      <c r="H16" s="27"/>
      <c r="I16" s="27"/>
      <c r="J16" s="27"/>
      <c r="K16" s="27"/>
      <c r="L16" s="28"/>
      <c r="M16" s="28"/>
    </row>
    <row r="17" spans="1:13">
      <c r="A17" s="27">
        <f ca="1">A16+1</f>
        <v>40354</v>
      </c>
      <c r="B17" s="27"/>
      <c r="C17" s="27">
        <f ca="1">C16+1</f>
        <v>40354</v>
      </c>
      <c r="D17" s="27"/>
      <c r="E17" s="27">
        <f ca="1">E16+1</f>
        <v>40354</v>
      </c>
      <c r="F17" s="27"/>
      <c r="G17" s="27"/>
      <c r="H17" s="27"/>
      <c r="I17" s="27"/>
      <c r="J17" s="27"/>
      <c r="K17" s="27"/>
      <c r="L17" s="28"/>
      <c r="M17" s="28"/>
    </row>
    <row r="18" spans="1:13">
      <c r="A18" s="27">
        <f ca="1">A17+1</f>
        <v>40355</v>
      </c>
      <c r="B18" s="27"/>
      <c r="C18" s="27">
        <f ca="1">C17+1</f>
        <v>40355</v>
      </c>
      <c r="D18" s="27"/>
      <c r="E18" s="27">
        <f ca="1">E17+1</f>
        <v>40355</v>
      </c>
      <c r="F18" s="27"/>
      <c r="G18" s="27"/>
      <c r="H18" s="27"/>
      <c r="I18" s="27"/>
      <c r="J18" s="27"/>
      <c r="K18" s="27"/>
      <c r="L18" s="28"/>
      <c r="M18" s="28"/>
    </row>
    <row r="19" spans="1:13">
      <c r="A19" s="27">
        <f ca="1">A18+1</f>
        <v>40356</v>
      </c>
      <c r="B19" s="27"/>
      <c r="C19" s="27">
        <f ca="1">C18+1</f>
        <v>40356</v>
      </c>
      <c r="D19" s="27"/>
      <c r="E19" s="27">
        <f ca="1">E18+1</f>
        <v>40356</v>
      </c>
      <c r="F19" s="27"/>
      <c r="G19" s="27"/>
      <c r="H19" s="27"/>
      <c r="I19" s="27"/>
      <c r="J19" s="27"/>
      <c r="K19" s="27"/>
      <c r="L19" s="28"/>
      <c r="M19" s="28"/>
    </row>
    <row r="20" spans="1:13" ht="6.95" customHeight="1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8"/>
      <c r="M20" s="28"/>
    </row>
    <row r="21" spans="1:13" ht="30">
      <c r="A21" s="16" t="s">
        <v>128</v>
      </c>
      <c r="B21" s="16"/>
      <c r="C21" s="16" t="s">
        <v>129</v>
      </c>
      <c r="D21" s="16"/>
      <c r="E21" s="16" t="s">
        <v>130</v>
      </c>
      <c r="F21" s="16"/>
      <c r="G21" s="27"/>
      <c r="H21" s="27"/>
      <c r="I21" s="27"/>
      <c r="J21" s="27"/>
      <c r="K21" s="27"/>
      <c r="L21" s="28"/>
      <c r="M21" s="28"/>
    </row>
    <row r="22" spans="1:13">
      <c r="A22" s="27">
        <f ca="1">DATE(YEAR($A$1),MONTH($A$1)-2,DAY($A$1))</f>
        <v>40293</v>
      </c>
      <c r="B22" s="27"/>
      <c r="C22" s="27">
        <f t="shared" ref="C22:E22" ca="1" si="3">DATE(YEAR($A$1),MONTH($A$1)-2,DAY($A$1))</f>
        <v>40293</v>
      </c>
      <c r="D22" s="27"/>
      <c r="E22" s="27">
        <f t="shared" ca="1" si="3"/>
        <v>40293</v>
      </c>
      <c r="F22" s="27"/>
      <c r="G22" s="27"/>
      <c r="H22" s="27"/>
      <c r="I22" s="27"/>
      <c r="J22" s="27"/>
      <c r="K22" s="27"/>
      <c r="L22" s="28"/>
      <c r="M22" s="28"/>
    </row>
    <row r="23" spans="1:13">
      <c r="A23" s="27">
        <f ca="1">DATE(YEAR(A22),MONTH(A22)+1,DAY(A22))</f>
        <v>40323</v>
      </c>
      <c r="B23" s="27"/>
      <c r="C23" s="27">
        <f ca="1">DATE(YEAR(C22),MONTH(C22)+1,DAY(C22))</f>
        <v>40323</v>
      </c>
      <c r="D23" s="27"/>
      <c r="E23" s="27">
        <f ca="1">DATE(YEAR(E22),MONTH(E22)+1,DAY(E22))</f>
        <v>40323</v>
      </c>
      <c r="F23" s="27"/>
      <c r="G23" s="27"/>
      <c r="H23" s="27"/>
      <c r="I23" s="27"/>
      <c r="J23" s="27"/>
      <c r="K23" s="27"/>
      <c r="L23" s="28"/>
      <c r="M23" s="28"/>
    </row>
    <row r="24" spans="1:13">
      <c r="A24" s="27">
        <f ca="1">DATE(YEAR(A23),MONTH(A23)+1,DAY(A23))</f>
        <v>40354</v>
      </c>
      <c r="B24" s="27"/>
      <c r="C24" s="27">
        <f ca="1">DATE(YEAR(C23),MONTH(C23)+1,DAY(C23))</f>
        <v>40354</v>
      </c>
      <c r="D24" s="27"/>
      <c r="E24" s="27">
        <f ca="1">DATE(YEAR(E23),MONTH(E23)+1,DAY(E23))</f>
        <v>40354</v>
      </c>
      <c r="F24" s="27"/>
      <c r="G24" s="27"/>
      <c r="H24" s="27"/>
      <c r="I24" s="27"/>
      <c r="J24" s="27"/>
      <c r="K24" s="27"/>
      <c r="L24" s="28"/>
      <c r="M24" s="28"/>
    </row>
    <row r="25" spans="1:13">
      <c r="A25" s="27">
        <f ca="1">DATE(YEAR(A24),MONTH(A24)+1,DAY(A24))</f>
        <v>40384</v>
      </c>
      <c r="B25" s="27"/>
      <c r="C25" s="27">
        <f ca="1">DATE(YEAR(C24),MONTH(C24)+1,DAY(C24))</f>
        <v>40384</v>
      </c>
      <c r="D25" s="27"/>
      <c r="E25" s="27">
        <f ca="1">DATE(YEAR(E24),MONTH(E24)+1,DAY(E24))</f>
        <v>40384</v>
      </c>
      <c r="F25" s="27"/>
      <c r="G25" s="27"/>
      <c r="H25" s="27"/>
      <c r="I25" s="27"/>
      <c r="J25" s="27"/>
      <c r="K25" s="27"/>
      <c r="L25" s="28"/>
      <c r="M25" s="28"/>
    </row>
    <row r="26" spans="1:13">
      <c r="A26" s="27">
        <f ca="1">DATE(YEAR(A25),MONTH(A25)+1,DAY(A25))</f>
        <v>40415</v>
      </c>
      <c r="B26" s="27"/>
      <c r="C26" s="27">
        <f ca="1">DATE(YEAR(C25),MONTH(C25)+1,DAY(C25))</f>
        <v>40415</v>
      </c>
      <c r="D26" s="27"/>
      <c r="E26" s="27">
        <f ca="1">DATE(YEAR(E25),MONTH(E25)+1,DAY(E25))</f>
        <v>40415</v>
      </c>
      <c r="F26" s="27"/>
      <c r="G26" s="27"/>
      <c r="H26" s="27"/>
      <c r="I26" s="27"/>
      <c r="J26" s="27"/>
      <c r="K26" s="27"/>
      <c r="L26" s="28"/>
      <c r="M26" s="28"/>
    </row>
    <row r="27" spans="1:13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8"/>
      <c r="M27" s="28"/>
    </row>
    <row r="28" spans="1:13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8"/>
      <c r="M28" s="28"/>
    </row>
    <row r="29" spans="1:13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8"/>
      <c r="M29" s="28"/>
    </row>
    <row r="30" spans="1:13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8"/>
      <c r="M30" s="28"/>
    </row>
    <row r="31" spans="1:13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8"/>
      <c r="M31" s="28"/>
    </row>
    <row r="32" spans="1:13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8"/>
      <c r="M32" s="28"/>
    </row>
    <row r="33" spans="1:13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8"/>
      <c r="M33" s="28"/>
    </row>
    <row r="34" spans="1:13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8"/>
      <c r="M34" s="28"/>
    </row>
    <row r="35" spans="1:13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8"/>
      <c r="M35" s="28"/>
    </row>
    <row r="36" spans="1:13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8"/>
      <c r="M36" s="28"/>
    </row>
    <row r="37" spans="1:13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</row>
    <row r="38" spans="1:13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</row>
    <row r="39" spans="1:13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</row>
    <row r="40" spans="1:13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</row>
    <row r="41" spans="1:13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</row>
    <row r="42" spans="1:13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</row>
    <row r="43" spans="1:13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</row>
    <row r="44" spans="1:13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</row>
    <row r="45" spans="1:13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</row>
    <row r="46" spans="1:13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</row>
    <row r="47" spans="1:13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</row>
  </sheetData>
  <mergeCells count="1">
    <mergeCell ref="A1:E1"/>
  </mergeCells>
  <conditionalFormatting sqref="A3:B13 A20:B20 A27:B36">
    <cfRule type="timePeriod" dxfId="22" priority="13" timePeriod="thisWeek">
      <formula>AND(TODAY()-ROUNDDOWN(A3,0)&lt;=WEEKDAY(TODAY())-1,ROUNDDOWN(A3,0)-TODAY()&lt;=7-WEEKDAY(TODAY()))</formula>
    </cfRule>
  </conditionalFormatting>
  <conditionalFormatting sqref="C3:D13 C20:D20 C27:D36">
    <cfRule type="timePeriod" dxfId="21" priority="12" timePeriod="lastWeek">
      <formula>AND(TODAY()-ROUNDDOWN(C3,0)&gt;=(WEEKDAY(TODAY())),TODAY()-ROUNDDOWN(C3,0)&lt;(WEEKDAY(TODAY())+7))</formula>
    </cfRule>
  </conditionalFormatting>
  <conditionalFormatting sqref="E3:F13 E20:F20 E27:F36">
    <cfRule type="timePeriod" dxfId="20" priority="11" timePeriod="nextWeek">
      <formula>AND(ROUNDDOWN(E3,0)-TODAY()&gt;(7-WEEKDAY(TODAY())),ROUNDDOWN(E3,0)-TODAY()&lt;(15-WEEKDAY(TODAY())))</formula>
    </cfRule>
  </conditionalFormatting>
  <conditionalFormatting sqref="G3:G36">
    <cfRule type="timePeriod" dxfId="19" priority="10" timePeriod="last7Days">
      <formula>AND(TODAY()-FLOOR(G3,1)&lt;=6,FLOOR(G3,1)&lt;=TODAY())</formula>
    </cfRule>
  </conditionalFormatting>
  <conditionalFormatting sqref="A15:B19 H8:H36">
    <cfRule type="timePeriod" dxfId="18" priority="9" timePeriod="today">
      <formula>FLOOR(A8,1)=TODAY()</formula>
    </cfRule>
  </conditionalFormatting>
  <conditionalFormatting sqref="C15:D19 I8:I36">
    <cfRule type="timePeriod" dxfId="17" priority="8" timePeriod="yesterday">
      <formula>FLOOR(C8,1)=TODAY()-1</formula>
    </cfRule>
  </conditionalFormatting>
  <conditionalFormatting sqref="E15:F19 A22:B26 J8:K36">
    <cfRule type="timePeriod" dxfId="16" priority="7" timePeriod="tomorrow">
      <formula>FLOOR(A8,1)=TODAY()+1</formula>
    </cfRule>
  </conditionalFormatting>
  <conditionalFormatting sqref="C22:D26 L8:L14">
    <cfRule type="timePeriod" dxfId="15" priority="3" timePeriod="lastMonth">
      <formula>AND(MONTH(C8)=MONTH(EDATE(TODAY(),0-1)),YEAR(C8)=YEAR(EDATE(TODAY(),0-1)))</formula>
    </cfRule>
    <cfRule type="timePeriod" dxfId="14" priority="6" timePeriod="tomorrow">
      <formula>FLOOR(C8,1)=TODAY()+1</formula>
    </cfRule>
  </conditionalFormatting>
  <conditionalFormatting sqref="E22:F26 M8:M14">
    <cfRule type="timePeriod" dxfId="13" priority="2" timePeriod="nextMonth">
      <formula>AND(MONTH(E8)=MONTH(EDATE(TODAY(),0+1)),YEAR(E8)=YEAR(EDATE(TODAY(),0+1)))</formula>
    </cfRule>
    <cfRule type="timePeriod" dxfId="12" priority="5" timePeriod="tomorrow">
      <formula>FLOOR(E8,1)=TODAY()+1</formula>
    </cfRule>
  </conditionalFormatting>
  <conditionalFormatting sqref="A22:B26 K8:K14">
    <cfRule type="timePeriod" dxfId="11" priority="4" timePeriod="thisMonth">
      <formula>AND(MONTH(A8)=MONTH(TODAY()),YEAR(A8)=YEAR(TODAY()))</formula>
    </cfRule>
  </conditionalFormatting>
  <conditionalFormatting sqref="A3:G12 A15:F19 A22:F26">
    <cfRule type="cellIs" dxfId="10" priority="1" operator="equal">
      <formula>$A$1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Intro</vt:lpstr>
      <vt:lpstr>Fig 31.1</vt:lpstr>
      <vt:lpstr>Fig 31.2</vt:lpstr>
      <vt:lpstr>Fig 31.4</vt:lpstr>
      <vt:lpstr>Fig 31.5</vt:lpstr>
      <vt:lpstr>Fig 31.7</vt:lpstr>
      <vt:lpstr>Fig 31.8</vt:lpstr>
      <vt:lpstr>Fig 31.9</vt:lpstr>
      <vt:lpstr>Fig 31.15</vt:lpstr>
      <vt:lpstr>Fig 31.16</vt:lpstr>
      <vt:lpstr>Fig 31.17</vt:lpstr>
      <vt:lpstr>Fig 31.18</vt:lpstr>
      <vt:lpstr>Fig 31.19</vt:lpstr>
      <vt:lpstr>Figure 31.20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U.S. exports by State, by commodity, 1990-2005</dc:title>
  <dc:subject>Agricultural Economics</dc:subject>
  <dc:creator/>
  <cp:keywords>U.S. agricultural exports by state, fiscal year, value, commodity groups, Economic Research Service, ERS, United States Department of Agriculture, USDA</cp:keywords>
  <dc:description/>
  <cp:lastModifiedBy>Bill Jelen</cp:lastModifiedBy>
  <dcterms:created xsi:type="dcterms:W3CDTF">2006-06-29T16:27:10Z</dcterms:created>
  <dcterms:modified xsi:type="dcterms:W3CDTF">2010-06-25T17:08:17Z</dcterms:modified>
  <cp:category>U.S. Agricultural Trade by State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-1622511990</vt:i4>
  </property>
  <property fmtid="{D5CDD505-2E9C-101B-9397-08002B2CF9AE}" pid="3" name="_NewReviewCycle">
    <vt:lpwstr/>
  </property>
  <property fmtid="{D5CDD505-2E9C-101B-9397-08002B2CF9AE}" pid="4" name="_EmailSubject">
    <vt:lpwstr>state export files</vt:lpwstr>
  </property>
  <property fmtid="{D5CDD505-2E9C-101B-9397-08002B2CF9AE}" pid="5" name="_AuthorEmail">
    <vt:lpwstr>NBROOKS@ers.usda.gov</vt:lpwstr>
  </property>
  <property fmtid="{D5CDD505-2E9C-101B-9397-08002B2CF9AE}" pid="6" name="_AuthorEmailDisplayName">
    <vt:lpwstr>Brooks, Nora</vt:lpwstr>
  </property>
  <property fmtid="{D5CDD505-2E9C-101B-9397-08002B2CF9AE}" pid="7" name="_ReviewingToolsShownOnce">
    <vt:lpwstr/>
  </property>
</Properties>
</file>